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283" documentId="120_S{2AC9BD13-BADA-5192-A53E-5A8FF88502F6}" xr6:coauthVersionLast="47" xr6:coauthVersionMax="47" xr10:uidLastSave="{AA377E98-15C6-44E3-B7A0-50915AF3533D}"/>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7" i="9" l="1"/>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G4" i="1"/>
  <c r="B3" i="4"/>
  <c r="D4" i="3"/>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D7" i="3"/>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8" i="3"/>
  <c r="D9" i="3"/>
  <c r="D10"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alcChain>
</file>

<file path=xl/sharedStrings.xml><?xml version="1.0" encoding="utf-8"?>
<sst xmlns="http://schemas.openxmlformats.org/spreadsheetml/2006/main" count="181610" uniqueCount="39220">
  <si>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</si>
  <si>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</si>
  <si>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</si>
  <si>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</si>
  <si>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</si>
  <si>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</si>
  <si>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</si>
  <si>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</si>
  <si>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</si>
  <si>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</si>
  <si>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</si>
  <si>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</si>
  <si>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</si>
  <si>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</si>
  <si>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</si>
  <si>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</si>
  <si>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</si>
  <si>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</si>
  <si>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</si>
  <si>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</si>
  <si>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</si>
  <si>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</si>
  <si>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</si>
  <si>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</si>
  <si>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</si>
  <si>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</si>
  <si>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</si>
  <si>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</si>
  <si>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</si>
  <si>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</si>
  <si>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</si>
  <si>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</si>
  <si>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</si>
  <si>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</si>
  <si>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</si>
  <si>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</si>
  <si>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</si>
  <si>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</si>
  <si>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</si>
  <si>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</si>
  <si>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</si>
  <si>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</si>
  <si>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</si>
  <si>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</si>
  <si>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</si>
  <si>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</si>
  <si>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</si>
  <si>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</si>
  <si>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</si>
  <si>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</si>
  <si>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</si>
  <si>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</si>
  <si>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</si>
  <si>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</si>
  <si>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</si>
  <si>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</si>
  <si>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</si>
  <si>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</si>
  <si>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</si>
  <si>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</si>
  <si>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</si>
  <si>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</si>
  <si>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</si>
  <si>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</si>
  <si>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</si>
  <si>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</si>
  <si>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</si>
  <si>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</si>
  <si>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</si>
  <si>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</si>
  <si>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</si>
  <si>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</si>
  <si>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</si>
  <si>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</si>
  <si>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</si>
  <si>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</si>
  <si>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</si>
  <si>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</si>
  <si>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</si>
  <si>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</si>
  <si>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</si>
  <si>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</si>
  <si>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</si>
  <si>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</si>
  <si>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</si>
  <si>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</si>
  <si>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</si>
  <si>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</si>
  <si>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</si>
  <si>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</si>
  <si>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</si>
  <si>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</si>
  <si>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</si>
  <si>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</si>
  <si>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</si>
  <si>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</si>
  <si>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</si>
  <si>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</si>
  <si>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</si>
  <si>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</si>
  <si>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</si>
  <si>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</si>
  <si>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</si>
  <si>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</si>
  <si>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</si>
  <si>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</si>
  <si>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</si>
  <si>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</si>
  <si>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</si>
  <si>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</si>
  <si>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</si>
  <si>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</si>
  <si>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</si>
  <si>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</si>
  <si>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</si>
  <si>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</si>
  <si>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</si>
  <si>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</si>
  <si>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</si>
  <si>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</si>
  <si>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</si>
  <si>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</si>
  <si>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</si>
  <si>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</si>
  <si>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</si>
  <si>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</si>
  <si>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</si>
  <si>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</si>
  <si>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</si>
  <si>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</si>
  <si>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</si>
  <si>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</si>
  <si>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</si>
  <si>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</si>
  <si>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</si>
  <si>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</si>
  <si>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</si>
  <si>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</si>
  <si>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</si>
  <si>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</si>
  <si>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</si>
  <si>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</si>
  <si>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</si>
  <si>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</si>
  <si>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</si>
  <si>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</si>
  <si>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</si>
  <si>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</si>
  <si>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</si>
  <si>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</si>
  <si>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</si>
  <si>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</si>
  <si>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</si>
  <si>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</si>
  <si>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</si>
  <si>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</si>
  <si>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</si>
  <si>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</si>
  <si>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</si>
  <si>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</si>
  <si>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</si>
  <si>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</si>
  <si>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</si>
  <si>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</si>
  <si>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</si>
  <si>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</si>
  <si>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</si>
  <si>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</si>
  <si>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</si>
  <si>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</si>
  <si>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</si>
  <si>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</si>
  <si>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</si>
  <si>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</si>
  <si>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</si>
  <si>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</si>
  <si>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</si>
  <si>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</si>
  <si>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</si>
  <si>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</si>
  <si>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</si>
  <si>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</si>
  <si>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</si>
  <si>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</si>
  <si>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</si>
  <si>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</si>
  <si>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</si>
  <si>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</si>
  <si>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</si>
  <si>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</si>
  <si>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</si>
  <si>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</si>
  <si>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</si>
  <si>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</si>
  <si>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</si>
  <si>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</si>
  <si>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</si>
  <si>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</si>
  <si>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</si>
  <si>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</si>
  <si>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</si>
  <si>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</si>
  <si>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</si>
  <si>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</si>
  <si>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</si>
  <si>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</si>
  <si>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</si>
  <si>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</si>
  <si>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</si>
  <si>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</si>
  <si>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</si>
  <si>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</si>
  <si>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</si>
  <si>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</si>
  <si>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</si>
  <si>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</si>
  <si>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</si>
  <si>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</si>
  <si>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</si>
  <si>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</si>
  <si>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</si>
  <si>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</si>
  <si>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</si>
  <si>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</si>
  <si>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</si>
  <si>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</si>
  <si>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</si>
  <si>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</si>
  <si>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</si>
  <si>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</si>
  <si>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</si>
  <si>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</si>
  <si>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</si>
  <si>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</si>
  <si>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</si>
  <si>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</si>
  <si>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</si>
  <si>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</si>
  <si>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</si>
  <si>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</si>
  <si>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</si>
  <si>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</si>
  <si>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</si>
  <si>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</si>
  <si>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</si>
  <si>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</si>
  <si>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</si>
  <si>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</si>
  <si>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</si>
  <si>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</si>
  <si>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</si>
  <si>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</si>
  <si>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</si>
  <si>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</si>
  <si>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</si>
  <si>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</si>
  <si>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</si>
  <si>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</si>
  <si>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</si>
  <si>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</si>
  <si>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</si>
  <si>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</si>
  <si>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</si>
  <si>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</si>
  <si>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</si>
  <si>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</si>
  <si>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</si>
  <si>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</si>
  <si>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</si>
  <si>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</si>
  <si>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</si>
  <si>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</si>
  <si>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</si>
  <si>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</si>
  <si>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</si>
  <si>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</si>
  <si>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</si>
  <si>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</si>
  <si>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</si>
  <si>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</si>
  <si>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</si>
  <si>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</si>
  <si>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</si>
  <si>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</si>
  <si>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</si>
  <si>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</si>
  <si>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</si>
  <si>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</si>
  <si>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</si>
  <si>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</si>
  <si>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</si>
  <si>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</si>
  <si>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</si>
  <si>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</si>
  <si>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</si>
  <si>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</si>
  <si>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</si>
  <si>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</si>
  <si>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</si>
  <si>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</si>
  <si>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</si>
  <si>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</si>
  <si>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</si>
  <si>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</si>
  <si>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</si>
  <si>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</si>
  <si>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</si>
  <si>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</si>
  <si>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</si>
  <si>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</si>
  <si>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</si>
  <si>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</si>
  <si>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</si>
  <si>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</si>
  <si>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</si>
  <si>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</si>
  <si>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</si>
  <si>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</si>
  <si>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</si>
  <si>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</si>
  <si>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</si>
  <si>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</si>
  <si>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</si>
  <si>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</si>
  <si>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</si>
  <si>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</si>
  <si>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</si>
  <si>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</si>
  <si>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</si>
  <si>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</si>
  <si>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</si>
  <si>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</si>
  <si>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</si>
  <si>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</si>
  <si>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</si>
  <si>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</si>
  <si>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</si>
  <si>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</si>
  <si>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</si>
  <si>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</si>
  <si>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</si>
  <si>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</si>
  <si>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</si>
  <si>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</si>
  <si>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</si>
  <si>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</si>
  <si>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</si>
  <si>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</si>
  <si>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</si>
  <si>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</si>
  <si>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</si>
  <si>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</si>
  <si>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</si>
  <si>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</si>
  <si>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</si>
  <si>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</si>
  <si>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</si>
  <si>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</si>
  <si>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</si>
  <si>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</si>
  <si>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</si>
  <si>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</si>
  <si>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</si>
  <si>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</si>
  <si>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</si>
  <si>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</si>
  <si>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</si>
  <si>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</si>
  <si>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</si>
  <si>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</si>
  <si>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</si>
  <si>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</si>
  <si>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</si>
  <si>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</si>
  <si>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</si>
  <si>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</si>
  <si>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</si>
  <si>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</si>
  <si>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</si>
  <si>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</si>
  <si>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</si>
  <si>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</si>
  <si>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</si>
  <si>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</si>
  <si>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</si>
  <si>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</si>
  <si>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</si>
  <si>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</si>
  <si>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</si>
  <si>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</si>
  <si>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</si>
  <si>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</si>
  <si>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</si>
  <si>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</si>
  <si>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</si>
  <si>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</si>
  <si>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</si>
  <si>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</si>
  <si>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</si>
  <si>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</si>
  <si>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</si>
  <si>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</si>
  <si>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</si>
  <si>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</si>
  <si>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</si>
  <si>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</si>
  <si>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</si>
  <si>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</si>
  <si>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</si>
  <si>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</si>
  <si>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</si>
  <si>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</si>
  <si>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</si>
  <si>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</si>
  <si>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</si>
  <si>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</si>
  <si>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</si>
  <si>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</si>
  <si>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</si>
  <si>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</si>
  <si>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</si>
  <si>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</si>
  <si>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</si>
  <si>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</si>
  <si>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</si>
  <si>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</si>
  <si>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</si>
  <si>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</si>
  <si>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</si>
  <si>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</si>
  <si>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</si>
  <si>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</si>
  <si>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</si>
  <si>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</si>
  <si>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</si>
  <si>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</si>
  <si>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</si>
  <si>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</si>
  <si>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</si>
  <si>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</si>
  <si>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</si>
  <si>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</si>
  <si>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</si>
  <si>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</si>
  <si>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</si>
  <si>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</si>
  <si>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</si>
  <si>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</si>
  <si>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</si>
  <si>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</si>
  <si>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</si>
  <si>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</si>
  <si>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</si>
  <si>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</si>
  <si>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</si>
  <si>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</si>
  <si>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</si>
  <si>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</si>
  <si>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</si>
  <si>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</si>
  <si>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</si>
  <si>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</si>
  <si>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</si>
  <si>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</si>
  <si>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</si>
  <si>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</si>
  <si>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</si>
  <si>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</si>
  <si>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</si>
  <si>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</si>
  <si>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</si>
  <si>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</si>
  <si>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</si>
  <si>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</si>
  <si>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</si>
  <si>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</si>
  <si>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</si>
  <si>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</si>
  <si>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</si>
  <si>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</si>
  <si>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</si>
  <si>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</si>
  <si>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</si>
  <si>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</si>
  <si>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</si>
  <si>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</si>
  <si>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</si>
  <si>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</si>
  <si>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</si>
  <si>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</si>
  <si>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</si>
  <si>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</si>
  <si>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</si>
  <si>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</si>
  <si>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</si>
  <si>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</si>
  <si>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</si>
  <si>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</si>
  <si>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</si>
  <si>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</si>
  <si>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</si>
  <si>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</si>
  <si>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</si>
  <si>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</si>
  <si>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</si>
  <si>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</si>
  <si>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</si>
  <si>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</si>
  <si>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</si>
  <si>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</si>
  <si>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</si>
  <si>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</si>
  <si>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</si>
  <si>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</si>
  <si>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</si>
  <si>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</si>
  <si>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</si>
  <si>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</si>
  <si>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</si>
  <si>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</si>
  <si>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</si>
  <si>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</si>
  <si>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</si>
  <si>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</si>
  <si>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</si>
  <si>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</si>
  <si>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</si>
  <si>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</si>
  <si>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</si>
  <si>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</si>
  <si>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</si>
  <si>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</si>
  <si>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</si>
  <si>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</si>
  <si>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</si>
  <si>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</si>
  <si>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</si>
  <si>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</si>
  <si>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</si>
  <si>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</si>
  <si>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</si>
  <si>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</si>
  <si>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</si>
  <si>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</si>
  <si>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</si>
  <si>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</si>
  <si>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</si>
  <si>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</si>
  <si>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</si>
  <si>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</si>
  <si>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</si>
  <si>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</si>
  <si>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</si>
  <si>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</si>
  <si>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</si>
  <si>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</si>
  <si>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</si>
  <si>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</si>
  <si>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</si>
  <si>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</si>
  <si>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</si>
  <si>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</si>
  <si>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</si>
  <si>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</si>
  <si>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</si>
  <si>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</si>
  <si>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</si>
  <si>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</si>
  <si>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</si>
  <si>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</si>
  <si>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</si>
  <si>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</si>
  <si>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</si>
  <si>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</si>
  <si>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</si>
  <si>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</si>
  <si>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</si>
  <si>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</si>
  <si>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</si>
  <si>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</si>
  <si>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</si>
  <si>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</si>
  <si>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</si>
  <si>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</si>
  <si>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</si>
  <si>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</si>
  <si>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</si>
  <si>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</si>
  <si>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</si>
  <si>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</si>
  <si>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</si>
  <si>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</si>
  <si>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</si>
  <si>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</si>
  <si>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</si>
  <si>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</si>
  <si>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</si>
  <si>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</si>
  <si>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</si>
  <si>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</si>
  <si>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</si>
  <si>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</si>
  <si>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</si>
  <si>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</si>
  <si>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</si>
  <si>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</si>
  <si>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</si>
  <si>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</si>
  <si>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</si>
  <si>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</si>
  <si>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</si>
  <si>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</si>
  <si>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</si>
  <si>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</si>
  <si>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</si>
  <si>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</si>
  <si>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</si>
  <si>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</si>
  <si>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</si>
  <si>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</si>
  <si>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</si>
  <si>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</si>
  <si>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</si>
  <si>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</si>
  <si>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</si>
  <si>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</si>
  <si>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</si>
  <si>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</si>
  <si>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</si>
  <si>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</si>
  <si>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</si>
  <si>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</si>
  <si>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</si>
  <si>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</si>
  <si>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</si>
  <si>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</si>
  <si>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</si>
  <si>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</si>
  <si>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</si>
  <si>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</si>
  <si>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</si>
  <si>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</si>
  <si>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</si>
  <si>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</si>
  <si>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</si>
  <si>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</si>
  <si>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</si>
  <si>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</si>
  <si>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</si>
  <si>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</si>
  <si>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</si>
  <si>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</si>
  <si>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</si>
  <si>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</si>
  <si>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</si>
  <si>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</si>
  <si>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</si>
  <si>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</si>
  <si>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</si>
  <si>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</si>
  <si>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</si>
  <si>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</si>
  <si>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</si>
  <si>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</si>
  <si>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</si>
  <si>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</si>
  <si>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</si>
  <si>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</si>
  <si>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</si>
  <si>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</si>
  <si>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</si>
  <si>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</si>
  <si>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</si>
  <si>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</si>
  <si>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</si>
  <si>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</si>
  <si>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</si>
  <si>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</si>
  <si>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</si>
  <si>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</si>
  <si>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</si>
  <si>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</si>
  <si>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</si>
  <si>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</si>
  <si>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</si>
  <si>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</si>
  <si>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</si>
  <si>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</si>
  <si>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</si>
  <si>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</si>
  <si>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</si>
  <si>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</si>
  <si>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</si>
  <si>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</si>
  <si>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</si>
  <si>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</si>
  <si>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</si>
  <si>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</si>
  <si>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</si>
  <si>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</si>
  <si>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</si>
  <si>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</si>
  <si>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</si>
  <si>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</si>
  <si>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</si>
  <si>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</si>
  <si>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</si>
  <si>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</si>
  <si>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</si>
  <si>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</si>
  <si>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</si>
  <si>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</si>
  <si>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</si>
  <si>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</si>
  <si>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</si>
  <si>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</si>
  <si>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</si>
  <si>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</si>
  <si>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</si>
  <si>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</si>
  <si>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</si>
  <si>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</si>
  <si>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</si>
  <si>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</si>
  <si>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</si>
  <si>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</si>
  <si>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</si>
  <si>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</si>
  <si>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</si>
  <si>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</si>
  <si>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</si>
  <si>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</si>
  <si>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</si>
  <si>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</si>
  <si>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</si>
  <si>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</si>
  <si>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</si>
  <si>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</si>
  <si>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</si>
  <si>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</si>
  <si>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</si>
  <si>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</si>
  <si>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</si>
  <si>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</si>
  <si>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</si>
  <si>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</si>
  <si>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</si>
  <si>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</si>
  <si>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</si>
  <si>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</si>
  <si>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</si>
  <si>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</si>
  <si>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</si>
  <si>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</si>
  <si>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</si>
  <si>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</si>
  <si>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</si>
  <si>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</si>
  <si>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</si>
  <si>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</si>
  <si>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</si>
  <si>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</si>
  <si>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</si>
  <si>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</si>
  <si>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</si>
  <si>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</si>
  <si>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</si>
  <si>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</si>
  <si>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</si>
  <si>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</si>
  <si>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</si>
  <si>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</si>
  <si>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</si>
  <si>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</si>
  <si>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</si>
  <si>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</si>
  <si>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</si>
  <si>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</si>
  <si>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</si>
  <si>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</si>
  <si>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</si>
  <si>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</si>
  <si>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</si>
  <si>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</si>
  <si>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</si>
  <si>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</si>
  <si>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</si>
  <si>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</si>
  <si>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</si>
  <si>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</si>
  <si>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</si>
  <si>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</si>
  <si>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</si>
  <si>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</si>
  <si>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</si>
  <si>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</si>
  <si>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</si>
  <si>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</si>
  <si>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</si>
  <si>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</si>
  <si>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</si>
  <si>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</si>
  <si>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</si>
  <si>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</si>
  <si>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</si>
  <si>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</si>
  <si>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</si>
  <si>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</si>
  <si>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</si>
  <si>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</si>
  <si>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</si>
  <si>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</si>
  <si>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</si>
  <si>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</si>
  <si>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</si>
  <si>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</si>
  <si>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</si>
  <si>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</si>
  <si>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</si>
  <si>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</si>
  <si>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</si>
  <si>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</si>
  <si>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</si>
  <si>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</si>
  <si>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</si>
  <si>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</si>
  <si>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</si>
  <si>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</si>
  <si>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</si>
  <si>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</si>
  <si>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</si>
  <si>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</si>
  <si>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</si>
  <si>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</si>
  <si>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</si>
  <si>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</si>
  <si>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</si>
  <si>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</si>
  <si>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</si>
  <si>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</si>
  <si>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</si>
  <si>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</si>
  <si>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</si>
  <si>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</si>
  <si>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</si>
  <si>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</si>
  <si>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</si>
  <si>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</si>
  <si>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</si>
  <si>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</si>
  <si>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</si>
  <si>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</si>
  <si>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</si>
  <si>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</si>
  <si>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</si>
  <si>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</si>
  <si>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</si>
  <si>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</si>
  <si>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</si>
  <si>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</si>
  <si>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</si>
  <si>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</si>
  <si>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</si>
  <si>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</si>
  <si>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</si>
  <si>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</si>
  <si>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</si>
  <si>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</si>
  <si>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</si>
  <si>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</si>
  <si>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</si>
  <si>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</si>
  <si>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</si>
  <si>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</si>
  <si>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</si>
  <si>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</si>
  <si>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</si>
  <si>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</si>
  <si>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</si>
  <si>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</si>
  <si>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</si>
  <si>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</si>
  <si>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</si>
  <si>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</si>
  <si>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</si>
  <si>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</si>
  <si>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</si>
  <si>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</si>
  <si>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</si>
  <si>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</si>
  <si>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</si>
  <si>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</si>
  <si>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</si>
  <si>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</si>
  <si>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</si>
  <si>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</si>
  <si>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</si>
  <si>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</si>
  <si>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</si>
  <si>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</si>
  <si>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</si>
  <si>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</si>
  <si>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</si>
  <si>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</si>
  <si>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</si>
  <si>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</si>
  <si>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</si>
  <si>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</si>
  <si>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</si>
  <si>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</si>
  <si>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</si>
  <si>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</si>
  <si>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</si>
  <si>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</si>
  <si>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</si>
  <si>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</si>
  <si>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</si>
  <si>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</si>
  <si>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</si>
  <si>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</si>
  <si>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</si>
  <si>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</si>
  <si>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</si>
  <si>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</si>
  <si>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</si>
  <si>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</si>
  <si>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</si>
  <si>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</si>
  <si>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</si>
  <si>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</si>
  <si>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</si>
  <si>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</si>
  <si>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</si>
  <si>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</si>
  <si>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</si>
  <si>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</si>
  <si>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</si>
  <si>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</si>
  <si>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</si>
  <si>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</si>
  <si>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</si>
  <si>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</si>
  <si>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</si>
  <si>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</si>
  <si>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</si>
  <si>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</si>
  <si>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</si>
  <si>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</si>
  <si>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</si>
  <si>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</si>
  <si>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</si>
  <si>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</si>
  <si>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</si>
  <si>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</si>
  <si>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</si>
  <si>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</si>
  <si>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</si>
  <si>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</si>
  <si>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</si>
  <si>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</si>
  <si>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</si>
  <si>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</si>
  <si>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</si>
  <si>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</si>
  <si>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</si>
  <si>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</si>
  <si>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</si>
  <si>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</si>
  <si>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</si>
  <si>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</si>
  <si>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</si>
  <si>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</si>
  <si>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</si>
  <si>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</si>
  <si>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</si>
  <si>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</si>
  <si>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</si>
  <si>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</si>
  <si>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</si>
  <si>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</si>
  <si>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</si>
  <si>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</si>
  <si>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</si>
  <si>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</si>
  <si>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</si>
  <si>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</si>
  <si>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</si>
  <si>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</si>
  <si>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</si>
  <si>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</si>
  <si>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</si>
  <si>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</si>
  <si>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</si>
  <si>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</si>
  <si>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</si>
  <si>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</si>
  <si>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</si>
  <si>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</si>
  <si>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</si>
  <si>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</si>
  <si>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</si>
  <si>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</si>
  <si>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</si>
  <si>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</si>
  <si>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</si>
  <si>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</si>
  <si>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</si>
  <si>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</si>
  <si>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</si>
  <si>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</si>
  <si>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</si>
  <si>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</si>
  <si>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</si>
  <si>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</si>
  <si>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</si>
  <si>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</si>
  <si>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</si>
  <si>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</si>
  <si>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</si>
  <si>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</si>
  <si>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</si>
  <si>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</si>
  <si>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</si>
  <si>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</si>
  <si>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</si>
  <si>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</si>
  <si>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</si>
  <si>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</si>
  <si>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</si>
  <si>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</si>
  <si>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</si>
  <si>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</si>
  <si>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</si>
  <si>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</si>
  <si>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</si>
  <si>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</si>
  <si>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</si>
  <si>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</si>
  <si>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</si>
  <si>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</si>
  <si>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</si>
  <si>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</si>
  <si>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</si>
  <si>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</si>
  <si>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</si>
  <si>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</si>
  <si>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</si>
  <si>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</si>
  <si>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</si>
  <si>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</si>
  <si>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</si>
  <si>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</si>
  <si>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</si>
  <si>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</si>
  <si>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</si>
  <si>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</si>
  <si>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</si>
  <si>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</si>
  <si>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</si>
  <si>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</si>
  <si>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</si>
  <si>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</si>
  <si>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</si>
  <si>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</si>
  <si>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</si>
  <si>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</si>
  <si>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</si>
  <si>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</si>
  <si>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</si>
  <si>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</si>
  <si>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</si>
  <si>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</si>
  <si>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</si>
  <si>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</si>
  <si>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</si>
  <si>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</si>
  <si>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</si>
  <si>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</si>
  <si>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</si>
  <si>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</si>
  <si>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</si>
  <si>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</si>
  <si>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</si>
  <si>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</si>
  <si>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</si>
  <si>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</si>
  <si>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</si>
  <si>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</si>
  <si>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</si>
  <si>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</si>
  <si>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</si>
  <si>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</si>
  <si>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</si>
  <si>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</si>
  <si>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</si>
  <si>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</si>
  <si>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</si>
  <si>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</si>
  <si>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</si>
  <si>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</si>
  <si>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</si>
  <si>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</si>
  <si>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</si>
  <si>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</si>
  <si>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</si>
  <si>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</si>
  <si>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</si>
  <si>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</si>
  <si>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</si>
  <si>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</si>
  <si>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</si>
  <si>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</si>
  <si>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</si>
  <si>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</si>
  <si>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</si>
  <si>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</si>
  <si>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</si>
  <si>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</si>
  <si>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</si>
  <si>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</si>
  <si>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</si>
  <si>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</si>
  <si>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</si>
  <si>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</si>
  <si>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</si>
  <si>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</si>
  <si>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</si>
  <si>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</si>
  <si>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</si>
  <si>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</si>
  <si>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</si>
  <si>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</si>
  <si>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</si>
  <si>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</si>
  <si>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</si>
  <si>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</si>
  <si>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</si>
  <si>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</si>
  <si>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</si>
  <si>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</si>
  <si>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</si>
  <si>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</si>
  <si>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</si>
  <si>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</si>
  <si>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</si>
  <si>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</si>
  <si>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</si>
  <si>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</si>
  <si>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</si>
  <si>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</si>
  <si>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</si>
  <si>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</si>
  <si>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</si>
  <si>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</si>
  <si>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</si>
  <si>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</si>
  <si>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</si>
  <si>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</si>
  <si>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</si>
  <si>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</si>
  <si>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</si>
  <si>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</si>
  <si>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</si>
  <si>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</si>
  <si>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</si>
  <si>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</si>
  <si>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</si>
  <si>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</si>
  <si>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</si>
  <si>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</si>
  <si>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</si>
  <si>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</si>
  <si>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</si>
  <si>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</si>
  <si>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</si>
  <si>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</si>
  <si>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</si>
  <si>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</si>
  <si>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</si>
  <si>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</si>
  <si>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</si>
  <si>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</si>
  <si>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</si>
  <si>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</si>
  <si>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</si>
  <si>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</si>
  <si>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</si>
  <si>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</si>
  <si>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</si>
  <si>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</si>
  <si>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</si>
  <si>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</si>
  <si>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</si>
  <si>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</si>
  <si>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</si>
  <si>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</si>
  <si>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</si>
  <si>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</si>
  <si>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</si>
  <si>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</si>
  <si>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</si>
  <si>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</si>
  <si>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</si>
  <si>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</si>
  <si>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</si>
  <si>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</si>
  <si>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</si>
  <si>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</si>
  <si>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</si>
  <si>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</si>
  <si>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</si>
  <si>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</si>
  <si>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</si>
  <si>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</si>
  <si>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</si>
  <si>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</si>
  <si>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</si>
  <si>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</si>
  <si>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</si>
  <si>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</si>
  <si>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</si>
  <si>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</si>
  <si>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</si>
  <si>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</si>
  <si>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</si>
  <si>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</si>
  <si>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</si>
  <si>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</si>
  <si>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</si>
  <si>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</si>
  <si>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</si>
  <si>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</si>
  <si>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</si>
  <si>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</si>
  <si>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</si>
  <si>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</si>
  <si>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</si>
  <si>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</si>
  <si>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</si>
  <si>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</si>
  <si>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</si>
  <si>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</si>
  <si>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</si>
  <si>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</si>
  <si>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</si>
  <si>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</si>
  <si>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</si>
  <si>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</si>
  <si>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</si>
  <si>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</si>
  <si>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</si>
  <si>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</si>
  <si>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</si>
  <si>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</si>
  <si>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</si>
  <si>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</si>
  <si>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</si>
  <si>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</si>
  <si>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</si>
  <si>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</si>
  <si>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</si>
  <si>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</si>
  <si>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</si>
  <si>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</si>
  <si>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</si>
  <si>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</si>
  <si>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</si>
  <si>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</si>
  <si>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</si>
  <si>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</si>
  <si>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</si>
  <si>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</si>
  <si>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</si>
  <si>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</si>
  <si>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</si>
  <si>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</si>
  <si>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</si>
  <si>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</si>
  <si>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</si>
  <si>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</si>
  <si>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</si>
  <si>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</si>
  <si>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</si>
  <si>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</si>
  <si>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</si>
  <si>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</si>
  <si>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</si>
  <si>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</si>
  <si>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</si>
  <si>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</si>
  <si>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</si>
  <si>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</si>
  <si>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</si>
  <si>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</si>
  <si>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</si>
  <si>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</si>
  <si>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</si>
  <si>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</si>
  <si>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</si>
  <si>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</si>
  <si>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</si>
  <si>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</si>
  <si>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</si>
  <si>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</si>
  <si>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</si>
  <si>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</si>
  <si>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</si>
  <si>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</si>
  <si>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</si>
  <si>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</si>
  <si>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</si>
  <si>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</si>
  <si>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</si>
  <si>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</si>
  <si>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</si>
  <si>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</si>
  <si>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</si>
  <si>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</si>
  <si>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</si>
  <si>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</si>
  <si>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</si>
  <si>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</si>
  <si>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</si>
  <si>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</si>
  <si>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</si>
  <si>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</si>
  <si>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</si>
  <si>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</si>
  <si>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</si>
  <si>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</si>
  <si>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</si>
  <si>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</si>
  <si>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</si>
  <si>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</si>
  <si>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</si>
  <si>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</si>
  <si>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</si>
  <si>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</si>
  <si>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</si>
  <si>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</si>
  <si>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</si>
  <si>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</si>
  <si>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</si>
  <si>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</si>
  <si>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</si>
  <si>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</si>
  <si>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</si>
  <si>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</si>
  <si>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</si>
  <si>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</si>
  <si>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</si>
  <si>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</si>
  <si>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</si>
  <si>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</si>
  <si>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</si>
  <si>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</si>
  <si>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</si>
  <si>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</si>
  <si>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</si>
  <si>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</si>
  <si>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</si>
  <si>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</si>
  <si>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</si>
  <si>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</si>
  <si>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</si>
  <si>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</si>
  <si>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</si>
  <si>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</si>
  <si>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</si>
  <si>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</si>
  <si>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</si>
  <si>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</si>
  <si>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</si>
  <si>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</si>
  <si>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</si>
  <si>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</si>
  <si>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</si>
  <si>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</si>
  <si>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</si>
  <si>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</si>
  <si>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</si>
  <si>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</si>
  <si>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</si>
  <si>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</si>
  <si>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</si>
  <si>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</si>
  <si>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</si>
  <si>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</si>
  <si>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</si>
  <si>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</si>
  <si>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</si>
  <si>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</si>
  <si>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</si>
  <si>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</si>
  <si>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</si>
  <si>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</si>
  <si>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</si>
  <si>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</si>
  <si>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</si>
  <si>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</si>
  <si>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</si>
  <si>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</si>
  <si>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</si>
  <si>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</si>
  <si>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</si>
  <si>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</si>
  <si>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</si>
  <si>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</si>
  <si>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</si>
  <si>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</si>
  <si>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</si>
  <si>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</si>
  <si>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</si>
  <si>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</si>
  <si>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</si>
  <si>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</si>
  <si>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</si>
  <si>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</si>
  <si>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</si>
  <si>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</si>
  <si>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</si>
  <si>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</si>
  <si>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</si>
  <si>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</si>
  <si>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</si>
  <si>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</si>
  <si>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</si>
  <si>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</si>
  <si>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</si>
  <si>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</si>
  <si>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</si>
  <si>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</si>
  <si>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</si>
  <si>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</si>
  <si>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</si>
  <si>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</si>
  <si>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</si>
  <si>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</si>
  <si>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</si>
  <si>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</si>
  <si>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</si>
  <si>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</si>
  <si>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</si>
  <si>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</si>
  <si>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</si>
  <si>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</si>
  <si>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</si>
  <si>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</si>
  <si>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</si>
  <si>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</si>
  <si>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</si>
  <si>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</si>
  <si>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</si>
  <si>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</si>
  <si>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</si>
  <si>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</si>
  <si>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</si>
  <si>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</si>
  <si>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</si>
  <si>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</si>
  <si>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</si>
  <si>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</si>
  <si>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</si>
  <si>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</si>
  <si>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</si>
  <si>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</si>
  <si>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</si>
  <si>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</si>
  <si>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</si>
  <si>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</si>
  <si>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</si>
  <si>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</si>
  <si>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</si>
  <si>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</si>
  <si>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</si>
  <si>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</si>
  <si>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</si>
  <si>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</si>
  <si>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</si>
  <si>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</si>
  <si>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</si>
  <si>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</si>
  <si>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</si>
  <si>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</si>
  <si>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</si>
  <si>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</si>
  <si>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</si>
  <si>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</si>
  <si>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</si>
  <si>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</si>
  <si>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</si>
  <si>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</si>
  <si>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</si>
  <si>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</si>
  <si>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</si>
  <si>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</si>
  <si>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</si>
  <si>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</si>
  <si>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</si>
  <si>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</si>
  <si>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</si>
  <si>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</si>
  <si>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</si>
  <si>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</si>
  <si>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</si>
  <si>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</si>
  <si>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</si>
  <si>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</si>
  <si>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</si>
  <si>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</si>
  <si>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</si>
  <si>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</si>
  <si>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</si>
  <si>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</si>
  <si>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</si>
  <si>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</si>
  <si>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</si>
  <si>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</si>
  <si>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</si>
  <si>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</si>
  <si>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</si>
  <si>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</si>
  <si>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</si>
  <si>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</si>
  <si>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</si>
  <si>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</si>
  <si>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</si>
  <si>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</si>
  <si>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</si>
  <si>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</si>
  <si>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</si>
  <si>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</si>
  <si>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</si>
  <si>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</si>
  <si>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</si>
  <si>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</si>
  <si>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</si>
  <si>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</si>
  <si>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</si>
  <si>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</si>
  <si>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</si>
  <si>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</si>
  <si>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</si>
  <si>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</si>
  <si>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</si>
  <si>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</si>
  <si>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</si>
  <si>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</si>
  <si>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</si>
  <si>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</si>
  <si>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</si>
  <si>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</si>
  <si>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</si>
  <si>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</si>
  <si>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</si>
  <si>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</si>
  <si>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</si>
  <si>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</si>
  <si>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</si>
  <si>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</si>
  <si>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</si>
  <si>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</si>
  <si>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</si>
  <si>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</si>
  <si>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</si>
  <si>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</si>
  <si>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</si>
  <si>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</si>
  <si>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</si>
  <si>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</si>
  <si>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</si>
  <si>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</si>
  <si>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</si>
  <si>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</si>
  <si>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</si>
  <si>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</si>
  <si>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</si>
  <si>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</si>
  <si>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</si>
  <si>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</si>
  <si>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</si>
  <si>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</si>
  <si>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</si>
  <si>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</si>
  <si>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</si>
  <si>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</si>
  <si>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</si>
  <si>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</si>
  <si>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</si>
  <si>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</si>
  <si>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</si>
  <si>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</si>
  <si>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</si>
  <si>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</si>
  <si>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</si>
  <si>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</si>
  <si>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</si>
  <si>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</si>
  <si>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</si>
  <si>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</si>
  <si>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</si>
  <si>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</si>
  <si>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</si>
  <si>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</si>
  <si>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</si>
  <si>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</si>
  <si>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</si>
  <si>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</si>
  <si>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</si>
  <si>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</si>
  <si>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</si>
  <si>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</si>
  <si>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</si>
  <si>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</si>
  <si>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</si>
  <si>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</si>
  <si>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</si>
  <si>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</si>
  <si>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</si>
  <si>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</si>
  <si>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</si>
  <si>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</si>
  <si>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</si>
  <si>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</si>
  <si>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</si>
  <si>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</si>
  <si>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</si>
  <si>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</si>
  <si>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</si>
  <si>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</si>
  <si>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</si>
  <si>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</si>
  <si>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</si>
  <si>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</si>
  <si>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</si>
  <si>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</si>
  <si>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</si>
  <si>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</si>
  <si>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</si>
  <si>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</si>
  <si>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</si>
  <si>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</si>
  <si>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</si>
  <si>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</si>
  <si>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</si>
  <si>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</si>
  <si>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</si>
  <si>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</si>
  <si>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</si>
  <si>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</si>
  <si>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</si>
  <si>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</si>
  <si>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</si>
  <si>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</si>
  <si>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</si>
  <si>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</si>
  <si>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</si>
  <si>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</si>
  <si>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</si>
  <si>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</si>
  <si>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</si>
  <si>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</si>
  <si>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</si>
  <si>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</si>
  <si>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</si>
  <si>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</si>
  <si>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</si>
  <si>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</si>
  <si>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</si>
  <si>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</si>
  <si>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</si>
  <si>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</si>
  <si>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</si>
  <si>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</si>
  <si>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</si>
  <si>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</si>
  <si>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</si>
  <si>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</si>
  <si>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</si>
  <si>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</si>
  <si>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</si>
  <si>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</si>
  <si>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</si>
  <si>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</si>
  <si>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</si>
  <si>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</si>
  <si>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</si>
  <si>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</si>
  <si>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</si>
  <si>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</si>
  <si>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</si>
  <si>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</si>
  <si>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</si>
  <si>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</si>
  <si>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</si>
  <si>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</si>
  <si>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</si>
  <si>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</si>
  <si>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</si>
  <si>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</si>
  <si>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</si>
  <si>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</si>
  <si>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</si>
  <si>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</si>
  <si>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</si>
  <si>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</si>
  <si>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</si>
  <si>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</si>
  <si>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</si>
  <si>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</si>
  <si>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</si>
  <si>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</si>
  <si>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</si>
  <si>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</si>
  <si>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</si>
  <si>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</si>
  <si>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</si>
  <si>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</si>
  <si>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</si>
  <si>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</si>
  <si>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</si>
  <si>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</si>
  <si>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</si>
  <si>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</si>
  <si>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</si>
  <si>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</si>
  <si>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</si>
  <si>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</si>
  <si>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</si>
  <si>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</si>
  <si>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</si>
  <si>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</si>
  <si>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</si>
  <si>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</si>
  <si>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</si>
  <si>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</si>
  <si>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</si>
  <si>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</si>
  <si>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</si>
  <si>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</si>
  <si>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</si>
  <si>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</si>
  <si>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</si>
  <si>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</si>
  <si>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</si>
  <si>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</si>
  <si>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</si>
  <si>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</si>
  <si>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</si>
  <si>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</si>
  <si>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</si>
  <si>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</si>
  <si>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</si>
  <si>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</si>
  <si>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</si>
  <si>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</si>
  <si>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</si>
  <si>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</si>
  <si>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</si>
  <si>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</si>
  <si>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</si>
  <si>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</si>
  <si>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</si>
  <si>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</si>
  <si>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</si>
  <si>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</si>
  <si>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</si>
  <si>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</si>
  <si>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</si>
  <si>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</si>
  <si>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</si>
  <si>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</si>
  <si>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</si>
  <si>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</si>
  <si>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</si>
  <si>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</si>
  <si>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</si>
  <si>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</si>
  <si>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</si>
  <si>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</si>
  <si>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</si>
  <si>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</si>
  <si>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</si>
  <si>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</si>
  <si>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</si>
  <si>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</si>
  <si>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</si>
  <si>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</si>
  <si>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</si>
  <si>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</si>
  <si>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</si>
  <si>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</si>
  <si>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</si>
  <si>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</si>
  <si>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</si>
  <si>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</si>
  <si>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</si>
  <si>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</si>
  <si>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</si>
  <si>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</si>
  <si>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</si>
  <si>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</si>
  <si>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</si>
  <si>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</si>
  <si>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</si>
  <si>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</si>
  <si>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</si>
  <si>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</si>
  <si>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</si>
  <si>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</si>
  <si>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</si>
  <si>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</si>
  <si>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</si>
  <si>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</si>
  <si>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</si>
  <si>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</si>
  <si>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</si>
  <si>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</si>
  <si>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</si>
  <si>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</si>
  <si>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</si>
  <si>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</si>
  <si>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</si>
  <si>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</si>
  <si>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</si>
  <si>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</si>
  <si>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</si>
  <si>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</si>
  <si>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</si>
  <si>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</si>
  <si>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</si>
  <si>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</si>
  <si>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</si>
  <si>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</si>
  <si>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</si>
  <si>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</si>
  <si>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</si>
  <si>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</si>
  <si>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</si>
  <si>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</si>
  <si>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</si>
  <si>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</si>
  <si>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</si>
  <si>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</si>
  <si>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</si>
  <si>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</si>
  <si>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</si>
  <si>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</si>
  <si>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</si>
  <si>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</si>
  <si>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</si>
  <si>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</si>
  <si>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</si>
  <si>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</si>
  <si>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</si>
  <si>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</si>
  <si>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</si>
  <si>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</si>
  <si>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</si>
  <si>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</si>
  <si>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</si>
  <si>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</si>
  <si>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</si>
  <si>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</si>
  <si>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</si>
  <si>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</si>
  <si>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</si>
  <si>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</si>
  <si>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</si>
  <si>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</si>
  <si>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</si>
  <si>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</si>
  <si>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</si>
  <si>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</si>
  <si>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</si>
  <si>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</si>
  <si>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</si>
  <si>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</si>
  <si>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</si>
  <si>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</si>
  <si>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</si>
  <si>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</si>
  <si>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</si>
  <si>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</si>
  <si>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</si>
  <si>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</si>
  <si>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</si>
  <si>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</si>
  <si>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</si>
  <si>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</si>
  <si>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</si>
  <si>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</si>
  <si>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</si>
  <si>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</si>
  <si>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</si>
  <si>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</si>
  <si>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</si>
  <si>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</si>
  <si>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</si>
  <si>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</si>
  <si>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</si>
  <si>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</si>
  <si>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</si>
  <si>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</si>
  <si>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</si>
  <si>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</si>
  <si>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</si>
  <si>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</si>
  <si>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</si>
  <si>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</si>
  <si>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</si>
  <si>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</si>
  <si>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</si>
  <si>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</si>
  <si>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</si>
  <si>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</si>
  <si>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</si>
  <si>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</si>
  <si>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</si>
  <si>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</si>
  <si>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</si>
  <si>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</si>
  <si>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</si>
  <si>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</si>
  <si>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</si>
  <si>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</si>
  <si>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</si>
  <si>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</si>
  <si>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</si>
  <si>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</si>
  <si>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</si>
  <si>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</si>
  <si>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</si>
  <si>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</si>
  <si>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</si>
  <si>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</si>
  <si>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</si>
  <si>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</si>
  <si>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</si>
  <si>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</si>
  <si>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</si>
  <si>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</si>
  <si>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</si>
  <si>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</si>
  <si>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</si>
  <si>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</si>
  <si>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</si>
  <si>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</si>
  <si>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</si>
  <si>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</si>
  <si>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</si>
  <si>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</si>
  <si>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</si>
  <si>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</si>
  <si>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</si>
  <si>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</si>
  <si>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</si>
  <si>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</si>
  <si>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</si>
  <si>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</si>
  <si>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</si>
  <si>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</si>
  <si>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</si>
  <si>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</si>
  <si>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</si>
  <si>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</si>
  <si>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</si>
  <si>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</si>
  <si>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</si>
  <si>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</si>
  <si>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</si>
  <si>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</si>
  <si>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</si>
  <si>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</si>
  <si>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</si>
  <si>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</si>
  <si>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</si>
  <si>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</si>
  <si>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</si>
  <si>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</si>
  <si>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</si>
  <si>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</si>
  <si>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</si>
  <si>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</si>
  <si>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</si>
  <si>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</si>
  <si>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</si>
  <si>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</si>
  <si>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</si>
  <si>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</si>
  <si>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</si>
  <si>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</si>
  <si>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</si>
  <si>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</si>
  <si>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</si>
  <si>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</si>
  <si>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</si>
  <si>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</si>
  <si>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</si>
  <si>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</si>
  <si>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</si>
  <si>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</si>
  <si>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</si>
  <si>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</si>
  <si>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</si>
  <si>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</si>
  <si>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</si>
  <si>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</si>
  <si>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</si>
  <si>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</si>
  <si>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</si>
  <si>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</si>
  <si>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</si>
  <si>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</si>
  <si>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</si>
  <si>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</si>
  <si>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</si>
  <si>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</si>
  <si>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</si>
  <si>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</si>
  <si>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</si>
  <si>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</si>
  <si>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</si>
  <si>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</si>
  <si>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</si>
  <si>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</si>
  <si>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</si>
  <si>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</si>
  <si>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</si>
  <si>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</si>
  <si>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</si>
  <si>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</si>
  <si>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</si>
  <si>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</si>
  <si>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</si>
  <si>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</si>
  <si>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</si>
  <si>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</si>
  <si>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</si>
  <si>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</si>
  <si>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</si>
  <si>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</si>
  <si>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</si>
  <si>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</si>
  <si>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</si>
  <si>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</si>
  <si>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</si>
  <si>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</si>
  <si>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</si>
  <si>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</si>
  <si>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</si>
  <si>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</si>
  <si>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</si>
  <si>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</si>
  <si>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</si>
  <si>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</si>
  <si>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</si>
  <si>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</si>
  <si>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</si>
  <si>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</si>
  <si>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</si>
  <si>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</si>
  <si>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</si>
  <si>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</si>
  <si>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</si>
  <si>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</si>
  <si>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</si>
  <si>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</si>
  <si>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</si>
  <si>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</si>
  <si>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</si>
  <si>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</si>
  <si>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</si>
  <si>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</si>
  <si>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</si>
  <si>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</si>
  <si>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</si>
  <si>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</si>
  <si>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</si>
  <si>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</si>
  <si>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</si>
  <si>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</si>
  <si>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</si>
  <si>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</si>
  <si>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</si>
  <si>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</si>
  <si>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</si>
  <si>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</si>
  <si>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</si>
  <si>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</si>
  <si>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</si>
  <si>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</si>
  <si>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</si>
  <si>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</si>
  <si>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</si>
  <si>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</si>
  <si>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</si>
  <si>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</si>
  <si>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</si>
  <si>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</si>
  <si>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</si>
  <si>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</si>
  <si>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</si>
  <si>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</si>
  <si>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</si>
  <si>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</si>
  <si>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</si>
  <si>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</si>
  <si>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</si>
  <si>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</si>
  <si>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</si>
  <si>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</si>
  <si>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</si>
  <si>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</si>
  <si>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</si>
  <si>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</si>
  <si>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</si>
  <si>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</si>
  <si>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</si>
  <si>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</si>
  <si>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</si>
  <si>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</si>
  <si>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</si>
  <si>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</si>
  <si>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</si>
  <si>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</si>
  <si>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</si>
  <si>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</si>
  <si>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</si>
  <si>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</si>
  <si>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</si>
  <si>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</si>
  <si>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</si>
  <si>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</si>
  <si>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</si>
  <si>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</si>
  <si>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</si>
  <si>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</si>
  <si>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</si>
  <si>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</si>
  <si>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</si>
  <si>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</si>
  <si>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</si>
  <si>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</si>
  <si>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</si>
  <si>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</si>
  <si>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</si>
  <si>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</si>
  <si>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</si>
  <si>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</si>
  <si>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</si>
  <si>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</si>
  <si>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</si>
  <si>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</si>
  <si>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</si>
  <si>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</si>
  <si>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</si>
  <si>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</si>
  <si>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</si>
  <si>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</si>
  <si>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</si>
  <si>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</si>
  <si>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</si>
  <si>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</si>
  <si>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</si>
  <si>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</si>
  <si>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</si>
  <si>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</si>
  <si>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</si>
  <si>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</si>
  <si>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</si>
  <si>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</si>
  <si>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</si>
  <si>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</si>
  <si>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</si>
  <si>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</si>
  <si>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</si>
  <si>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</si>
  <si>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</si>
  <si>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</si>
  <si>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</si>
  <si>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</si>
  <si>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</si>
  <si>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</si>
  <si>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</si>
  <si>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</si>
  <si>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</si>
  <si>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</si>
  <si>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</si>
  <si>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</si>
  <si>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</si>
  <si>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</si>
  <si>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</si>
  <si>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</si>
  <si>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</si>
  <si>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</si>
  <si>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</si>
  <si>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</si>
  <si>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</si>
  <si>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</si>
  <si>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</si>
  <si>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</si>
  <si>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</si>
  <si>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</si>
  <si>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</si>
  <si>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</si>
  <si>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</si>
  <si>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</si>
  <si>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</si>
  <si>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</si>
  <si>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</si>
  <si>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</si>
  <si>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</si>
  <si>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</si>
  <si>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</si>
  <si>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</si>
  <si>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</si>
  <si>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</si>
  <si>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</si>
  <si>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</si>
  <si>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</si>
  <si>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</si>
  <si>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</si>
  <si>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</si>
  <si>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</si>
  <si>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</si>
  <si>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</si>
  <si>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</si>
  <si>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</si>
  <si>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</si>
  <si>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</si>
  <si>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</si>
  <si>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</si>
  <si>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</si>
  <si>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</si>
  <si>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</si>
  <si>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</si>
  <si>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</si>
  <si>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</si>
  <si>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</si>
  <si>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</si>
  <si>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</si>
  <si>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</si>
  <si>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</si>
  <si>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</si>
  <si>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</si>
  <si>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</si>
  <si>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</si>
  <si>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</si>
  <si>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</si>
  <si>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</si>
  <si>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</si>
  <si>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</si>
  <si>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</si>
  <si>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</si>
  <si>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</si>
  <si>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</si>
  <si>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</si>
  <si>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</si>
  <si>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</si>
  <si>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</si>
  <si>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</si>
  <si>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</si>
  <si>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</si>
  <si>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</si>
  <si>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</si>
  <si>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</si>
  <si>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</si>
  <si>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</si>
  <si>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</si>
  <si>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</si>
  <si>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</si>
  <si>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</si>
  <si>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</si>
  <si>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</si>
  <si>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</si>
  <si>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</si>
  <si>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</si>
  <si>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</si>
  <si>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</si>
  <si>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</si>
  <si>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</si>
  <si>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</si>
  <si>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</si>
  <si>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</si>
  <si>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</si>
  <si>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</si>
  <si>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</si>
  <si>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</si>
  <si>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</si>
  <si>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</si>
  <si>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</si>
  <si>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</si>
  <si>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</si>
  <si>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</si>
  <si>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</si>
  <si>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</si>
  <si>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</si>
  <si>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</si>
  <si>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</si>
  <si>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</si>
  <si>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</si>
  <si>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</si>
  <si>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</si>
  <si>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</si>
  <si>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</si>
  <si>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</si>
  <si>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</si>
  <si>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</si>
  <si>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</si>
  <si>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</si>
  <si>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</si>
  <si>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</si>
  <si>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</si>
  <si>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</si>
  <si>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</si>
  <si>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</si>
  <si>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</si>
  <si>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</si>
  <si>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</si>
  <si>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</si>
  <si>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</si>
  <si>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</si>
  <si>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</si>
  <si>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</si>
  <si>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</si>
  <si>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</si>
  <si>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</si>
  <si>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</si>
  <si>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</si>
  <si>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</si>
  <si>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</si>
  <si>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</si>
  <si>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</si>
  <si>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</si>
  <si>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</si>
  <si>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</si>
  <si>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</si>
  <si>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</si>
  <si>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</si>
  <si>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</si>
  <si>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</si>
  <si>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</si>
  <si>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</si>
  <si>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</si>
  <si>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</si>
  <si>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</si>
  <si>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</si>
  <si>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</si>
  <si>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</si>
  <si>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</si>
  <si>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</si>
  <si>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</si>
  <si>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</si>
  <si>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</si>
  <si>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</si>
  <si>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</si>
  <si>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</si>
  <si>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</si>
  <si>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</si>
  <si>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</si>
  <si>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</si>
  <si>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</si>
  <si>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</si>
  <si>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</si>
  <si>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</si>
  <si>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</si>
  <si>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</si>
  <si>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</si>
  <si>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</si>
  <si>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</si>
  <si>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</si>
  <si>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</si>
  <si>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</si>
  <si>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</si>
  <si>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</si>
  <si>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</si>
  <si>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</si>
  <si>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</si>
  <si>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</si>
  <si>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</si>
  <si>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</si>
  <si>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</si>
  <si>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</si>
  <si>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</si>
  <si>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</si>
  <si>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</si>
  <si>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</si>
  <si>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</si>
  <si>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</si>
  <si>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</si>
  <si>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</si>
  <si>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</si>
  <si>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</si>
  <si>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</si>
  <si>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</si>
  <si>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</si>
  <si>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</si>
  <si>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</si>
  <si>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</si>
  <si>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</si>
  <si>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</si>
  <si>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</si>
  <si>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</si>
  <si>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</si>
  <si>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</si>
  <si>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</si>
  <si>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</si>
  <si>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</si>
  <si>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</si>
  <si>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</si>
  <si>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</si>
  <si>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</si>
  <si>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</si>
  <si>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</si>
  <si>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</si>
  <si>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</si>
  <si>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</si>
  <si>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</si>
  <si>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</si>
  <si>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</si>
  <si>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</si>
  <si>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</si>
  <si>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</si>
  <si>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</si>
  <si>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</si>
  <si>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</si>
  <si>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</si>
  <si>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</si>
  <si>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</si>
  <si>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</si>
  <si>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</si>
  <si>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</si>
  <si>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</si>
  <si>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</si>
  <si>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</si>
  <si>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</si>
  <si>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</si>
  <si>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</si>
  <si>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</si>
  <si>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</si>
  <si>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</si>
  <si>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</si>
  <si>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</si>
  <si>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</si>
  <si>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</si>
  <si>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</si>
  <si>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</si>
  <si>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</si>
  <si>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</si>
  <si>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</si>
  <si>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</si>
  <si>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</si>
  <si>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</si>
  <si>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</si>
  <si>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</si>
  <si>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</si>
  <si>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</si>
  <si>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</si>
  <si>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</si>
  <si>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</si>
  <si>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</si>
  <si>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</si>
  <si>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</si>
  <si>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</si>
  <si>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</si>
  <si>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</si>
  <si>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</si>
  <si>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</si>
  <si>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</si>
  <si>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</si>
  <si>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</si>
  <si>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</si>
  <si>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</si>
  <si>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</si>
  <si>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</si>
  <si>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</si>
  <si>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</si>
  <si>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</si>
  <si>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</si>
  <si>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</si>
  <si>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</si>
  <si>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</si>
  <si>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</si>
  <si>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</si>
  <si>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</si>
  <si>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</si>
  <si>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</si>
  <si>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</si>
  <si>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</si>
  <si>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</si>
  <si>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</si>
  <si>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</si>
  <si>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</si>
  <si>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</si>
  <si>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</si>
  <si>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</si>
  <si>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</si>
  <si>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</si>
  <si>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</si>
  <si>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</si>
  <si>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</si>
  <si>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</si>
  <si>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</si>
  <si>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</si>
  <si>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</si>
  <si>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</si>
  <si>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</si>
  <si>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</si>
  <si>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</si>
  <si>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</si>
  <si>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</si>
  <si>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</si>
  <si>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</si>
  <si>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</si>
  <si>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</si>
  <si>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</si>
  <si>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</si>
  <si>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</si>
  <si>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</si>
  <si>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</si>
  <si>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</si>
  <si>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</si>
  <si>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</si>
  <si>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</si>
  <si>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</si>
  <si>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</si>
  <si>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</si>
  <si>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</si>
  <si>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</si>
  <si>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</si>
  <si>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</si>
  <si>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</si>
  <si>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</si>
  <si>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</si>
  <si>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</si>
  <si>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</si>
  <si>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</si>
  <si>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</si>
  <si>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</si>
  <si>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</si>
  <si>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</si>
  <si>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</si>
  <si>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</si>
  <si>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</si>
  <si>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</si>
  <si>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</si>
  <si>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</si>
  <si>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</si>
  <si>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</si>
  <si>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</si>
  <si>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</si>
  <si>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</si>
  <si>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</si>
  <si>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</si>
  <si>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</si>
  <si>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</si>
  <si>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</si>
  <si>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</si>
  <si>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</si>
  <si>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</si>
  <si>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</si>
  <si>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</si>
  <si>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</si>
  <si>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</si>
  <si>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</si>
  <si>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</si>
  <si>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</si>
  <si>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</si>
  <si>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</si>
  <si>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</si>
  <si>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</si>
  <si>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</si>
  <si>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</si>
  <si>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</si>
  <si>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</si>
  <si>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</si>
  <si>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</si>
  <si>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</si>
  <si>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</si>
  <si>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</si>
  <si>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</si>
  <si>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</si>
  <si>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</si>
  <si>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</si>
  <si>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</si>
  <si>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</si>
  <si>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</si>
  <si>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</si>
  <si>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</si>
  <si>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</si>
  <si>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</si>
  <si>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</si>
  <si>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</si>
  <si>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</si>
  <si>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</si>
  <si>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</si>
  <si>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</si>
  <si>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</si>
  <si>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</si>
  <si>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</si>
  <si>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</si>
  <si>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</si>
  <si>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</si>
  <si>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</si>
  <si>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</si>
  <si>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</si>
  <si>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</si>
  <si>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</si>
  <si>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</si>
  <si>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</si>
  <si>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</si>
  <si>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</si>
  <si>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</si>
  <si>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</si>
  <si>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</si>
  <si>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</si>
  <si>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</si>
  <si>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</si>
  <si>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</si>
  <si>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</si>
  <si>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</si>
  <si>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</si>
  <si>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</si>
  <si>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</si>
  <si>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</si>
  <si>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</si>
  <si>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</si>
  <si>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</si>
  <si>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</si>
  <si>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</si>
  <si>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</si>
  <si>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</si>
  <si>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</si>
  <si>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</si>
  <si>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</si>
  <si>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</si>
  <si>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</si>
  <si>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</si>
  <si>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</si>
  <si>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</si>
  <si>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</si>
  <si>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</si>
  <si>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</si>
  <si>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</si>
  <si>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</si>
  <si>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</si>
  <si>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</si>
  <si>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</si>
  <si>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</si>
  <si>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</si>
  <si>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</si>
  <si>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</si>
  <si>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</si>
  <si>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</si>
  <si>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</si>
  <si>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</si>
  <si>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</si>
  <si>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</si>
  <si>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</si>
  <si>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</si>
  <si>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</si>
  <si>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</si>
  <si>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</si>
  <si>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</si>
  <si>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</si>
  <si>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</si>
  <si>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</si>
  <si>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</si>
  <si>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</si>
  <si>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</si>
  <si>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</si>
  <si>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</si>
  <si>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</si>
  <si>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</si>
  <si>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</si>
  <si>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</si>
  <si>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</si>
  <si>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</si>
  <si>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</si>
  <si>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</si>
  <si>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</si>
  <si>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</si>
  <si>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</si>
  <si>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</si>
  <si>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</si>
  <si>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</si>
  <si>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</si>
  <si>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</si>
  <si>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</si>
  <si>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</si>
  <si>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</si>
  <si>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</si>
  <si>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</si>
  <si>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</si>
  <si>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</si>
  <si>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</si>
  <si>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</si>
  <si>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</si>
  <si>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</si>
  <si>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</si>
  <si>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</si>
  <si>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</si>
  <si>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</si>
  <si>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</si>
  <si>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</si>
  <si>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</si>
  <si>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</si>
  <si>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</si>
  <si>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</si>
  <si>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</si>
  <si>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</si>
  <si>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</si>
  <si>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</si>
  <si>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</si>
  <si>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</si>
  <si>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</si>
  <si>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</si>
  <si>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</si>
  <si>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</si>
  <si>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</si>
  <si>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</si>
  <si>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</si>
  <si>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</si>
  <si>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</si>
  <si>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</si>
  <si>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</si>
  <si>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</si>
  <si>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</si>
  <si>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</si>
  <si>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</si>
  <si>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</si>
  <si>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</si>
  <si>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</si>
  <si>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</si>
  <si>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</si>
  <si>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</si>
  <si>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</si>
  <si>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</si>
  <si>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</si>
  <si>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</si>
  <si>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</si>
  <si>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</si>
  <si>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</si>
  <si>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</si>
  <si>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</si>
  <si>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</si>
  <si>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</si>
  <si>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</si>
  <si>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</si>
  <si>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</si>
  <si>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</si>
  <si>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</si>
  <si>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</si>
  <si>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</si>
  <si>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</si>
  <si>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</si>
  <si>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</si>
  <si>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</si>
  <si>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</si>
  <si>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</si>
  <si>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</si>
  <si>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</si>
  <si>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</si>
  <si>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</si>
  <si>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</si>
  <si>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</si>
  <si>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</si>
  <si>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</si>
  <si>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</si>
  <si>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</si>
  <si>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</si>
  <si>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</si>
  <si>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</si>
  <si>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</si>
  <si>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</si>
  <si>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</si>
  <si>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</si>
  <si>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</si>
  <si>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</si>
  <si>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</si>
  <si>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</si>
  <si>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</si>
  <si>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</si>
  <si>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</si>
  <si>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</si>
  <si>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</si>
  <si>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</si>
  <si>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</si>
  <si>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</si>
  <si>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</si>
  <si>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</si>
  <si>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</si>
  <si>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</si>
  <si>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</si>
  <si>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</si>
  <si>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</si>
  <si>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</si>
  <si>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</si>
  <si>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</si>
  <si>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</si>
  <si>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</si>
  <si>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</si>
  <si>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</si>
  <si>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</si>
  <si>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</si>
  <si>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</si>
  <si>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</si>
  <si>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</si>
  <si>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</si>
  <si>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</si>
  <si>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</si>
  <si>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</si>
  <si>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</si>
  <si>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</si>
  <si>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</si>
  <si>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</si>
  <si>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</si>
  <si>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</si>
  <si>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</si>
  <si>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</si>
  <si>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</si>
  <si>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</si>
  <si>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</si>
  <si>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</si>
  <si>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</si>
  <si>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</si>
  <si>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</si>
  <si>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</si>
  <si>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</si>
  <si>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</si>
  <si>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</si>
  <si>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</si>
  <si>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</si>
  <si>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</si>
  <si>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</si>
  <si>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</si>
  <si>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</si>
  <si>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</si>
  <si>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</si>
  <si>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</si>
  <si>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</si>
  <si>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</si>
  <si>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</si>
  <si>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</si>
  <si>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</si>
  <si>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</si>
  <si>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</si>
  <si>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</si>
  <si>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</si>
  <si>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</si>
  <si>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</si>
  <si>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</si>
  <si>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</si>
  <si>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</si>
  <si>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</si>
  <si>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</si>
  <si>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</si>
  <si>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</si>
  <si>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</si>
  <si>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</si>
  <si>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</si>
  <si>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</si>
  <si>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</si>
  <si>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</si>
  <si>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</si>
  <si>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</si>
  <si>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</si>
  <si>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</si>
  <si>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</si>
  <si>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</si>
  <si>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</si>
  <si>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</si>
  <si>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</si>
  <si>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</si>
  <si>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</si>
  <si>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</si>
  <si>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</si>
  <si>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</si>
  <si>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</si>
  <si>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</si>
  <si>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</si>
  <si>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</si>
  <si>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</si>
  <si>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</si>
  <si>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</si>
  <si>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</si>
  <si>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</si>
  <si>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</si>
  <si>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</si>
  <si>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</si>
  <si>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</si>
  <si>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</si>
  <si>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</si>
  <si>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</si>
  <si>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</si>
  <si>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</si>
  <si>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</si>
  <si>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</si>
  <si>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</si>
  <si>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</si>
  <si>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</si>
  <si>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</si>
  <si>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</si>
  <si>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</si>
  <si>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</si>
  <si>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</si>
  <si>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</si>
  <si>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</si>
  <si>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</si>
  <si>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</si>
  <si>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</si>
  <si>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</si>
  <si>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</si>
  <si>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</si>
  <si>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</si>
  <si>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</si>
  <si>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</si>
  <si>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</si>
  <si>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</si>
  <si>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</si>
  <si>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</si>
  <si>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</si>
  <si>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</si>
  <si>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</si>
  <si>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</si>
  <si>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</si>
  <si>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</si>
  <si>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</si>
  <si>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</si>
  <si>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</si>
  <si>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</si>
  <si>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</si>
  <si>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</si>
  <si>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</si>
  <si>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</si>
  <si>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</si>
  <si>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</si>
  <si>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</si>
  <si>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</si>
  <si>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</si>
  <si>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</si>
  <si>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</si>
  <si>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</si>
  <si>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</si>
  <si>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</si>
  <si>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</si>
  <si>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</si>
  <si>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</si>
  <si>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</si>
  <si>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</si>
  <si>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</si>
  <si>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</si>
  <si>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</si>
  <si>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</si>
  <si>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</si>
  <si>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</si>
  <si>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</si>
  <si>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</si>
  <si>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</si>
  <si>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</si>
  <si>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</si>
  <si>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</si>
  <si>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</si>
  <si>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</si>
  <si>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</si>
  <si>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</si>
  <si>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</si>
  <si>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</si>
  <si>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</si>
  <si>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</si>
  <si>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</si>
  <si>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</si>
  <si>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</si>
  <si>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</si>
  <si>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</si>
  <si>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</si>
  <si>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</si>
  <si>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</si>
  <si>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</si>
  <si>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</si>
  <si>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</si>
  <si>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</si>
  <si>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</si>
  <si>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</si>
  <si>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</si>
  <si>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</si>
  <si>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</si>
  <si>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</si>
  <si>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</si>
  <si>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</si>
  <si>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</si>
  <si>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</si>
  <si>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</si>
  <si>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</si>
  <si>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</si>
  <si>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</si>
  <si>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</si>
  <si>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</si>
  <si>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</si>
  <si>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</si>
  <si>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</si>
  <si>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</si>
  <si>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</si>
  <si>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</si>
  <si>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</si>
  <si>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</si>
  <si>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</si>
  <si>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</si>
  <si>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</si>
  <si>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</si>
  <si>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</si>
  <si>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</si>
  <si>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</si>
  <si>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</si>
  <si>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</si>
  <si>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</si>
  <si>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</si>
  <si>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</si>
  <si>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</si>
  <si>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</si>
  <si>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</si>
  <si>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</si>
  <si>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</si>
  <si>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</si>
  <si>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</si>
  <si>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</si>
  <si>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</si>
  <si>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</si>
  <si>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</si>
  <si>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</si>
  <si>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</si>
  <si>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</si>
  <si>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</si>
  <si>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</si>
  <si>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</si>
  <si>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</si>
  <si>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</si>
  <si>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</si>
  <si>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</si>
  <si>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</si>
  <si>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</si>
  <si>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</si>
  <si>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</si>
  <si>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</si>
  <si>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</si>
  <si>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</si>
  <si>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</si>
  <si>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</si>
  <si>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</si>
  <si>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</si>
  <si>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</si>
  <si>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</si>
  <si>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</si>
  <si>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</si>
  <si>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</si>
  <si>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</si>
  <si>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</si>
  <si>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</si>
  <si>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</si>
  <si>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</si>
  <si>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</si>
  <si>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</si>
  <si>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</si>
  <si>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</si>
  <si>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</si>
  <si>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</si>
  <si>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</si>
  <si>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</si>
  <si>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</si>
  <si>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</si>
  <si>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</si>
  <si>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</si>
  <si>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</si>
  <si>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</si>
  <si>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</si>
  <si>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</si>
  <si>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</si>
  <si>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</si>
  <si>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</si>
  <si>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</si>
  <si>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</si>
  <si>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</si>
  <si>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</si>
  <si>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</si>
  <si>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</si>
  <si>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</si>
  <si>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</si>
  <si>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</si>
  <si>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</si>
  <si>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</si>
  <si>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</si>
  <si>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</si>
  <si>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</si>
  <si>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</si>
  <si>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</si>
  <si>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</si>
  <si>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</si>
  <si>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</si>
  <si>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</si>
  <si>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</si>
  <si>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</si>
  <si>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</si>
  <si>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</si>
  <si>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</si>
  <si>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</si>
  <si>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</si>
  <si>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</si>
  <si>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</si>
  <si>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</si>
  <si>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</si>
  <si>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</si>
  <si>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</si>
  <si>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</si>
  <si>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</si>
  <si>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</si>
  <si>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</si>
  <si>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</si>
  <si>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</si>
  <si>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</si>
  <si>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</si>
  <si>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</si>
  <si>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</si>
  <si>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</si>
  <si>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</si>
  <si>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</si>
  <si>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</si>
  <si>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</si>
  <si>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</si>
  <si>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</si>
  <si>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</si>
  <si>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</si>
  <si>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</si>
  <si>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</si>
  <si>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</si>
  <si>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</si>
  <si>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</si>
  <si>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</si>
  <si>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</si>
  <si>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</si>
  <si>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</si>
  <si>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</si>
  <si>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</si>
  <si>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</si>
  <si>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</si>
  <si>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</si>
  <si>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</si>
  <si>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</si>
  <si>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</si>
  <si>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</si>
  <si>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</si>
  <si>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</si>
  <si>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</si>
  <si>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</si>
  <si>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</si>
  <si>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</si>
  <si>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</si>
  <si>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</si>
  <si>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</si>
  <si>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</si>
  <si>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</si>
  <si>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</si>
  <si>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</si>
  <si>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</si>
  <si>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</si>
  <si>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</si>
  <si>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</si>
  <si>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</si>
  <si>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</si>
  <si>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</si>
  <si>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</si>
  <si>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</si>
  <si>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</si>
  <si>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</si>
  <si>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</si>
  <si>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</si>
  <si>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</si>
  <si>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</si>
  <si>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</si>
  <si>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</si>
  <si>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</si>
  <si>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</si>
  <si>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</si>
  <si>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</si>
  <si>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</si>
  <si>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</si>
  <si>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</si>
  <si>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</si>
  <si>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</si>
  <si>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</si>
  <si>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</si>
  <si>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</si>
  <si>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</si>
  <si>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</si>
  <si>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</si>
  <si>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</si>
  <si>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</si>
  <si>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</si>
  <si>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</si>
  <si>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</si>
  <si>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</si>
  <si>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</si>
  <si>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</si>
  <si>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</si>
  <si>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</si>
  <si>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</si>
  <si>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</si>
  <si>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</si>
  <si>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</si>
  <si>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</si>
  <si>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</si>
  <si>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</si>
  <si>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</si>
  <si>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</si>
  <si>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</si>
  <si>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</si>
  <si>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</si>
  <si>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</si>
  <si>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</si>
  <si>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</si>
  <si>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</si>
  <si>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</si>
  <si>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</si>
  <si>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</si>
  <si>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</si>
  <si>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</si>
  <si>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</si>
  <si>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</si>
  <si>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</si>
  <si>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</si>
  <si>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</si>
  <si>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</si>
  <si>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</si>
  <si>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</si>
  <si>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</si>
  <si>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</si>
  <si>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</si>
  <si>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</si>
  <si>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</si>
  <si>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</si>
  <si>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</si>
  <si>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</si>
  <si>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</si>
  <si>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</si>
  <si>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</si>
  <si>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</si>
  <si>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</si>
  <si>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</si>
  <si>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</si>
  <si>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</si>
  <si>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</si>
  <si>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</si>
  <si>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</si>
  <si>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</si>
  <si>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</si>
  <si>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</si>
  <si>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</si>
  <si>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</si>
  <si>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</si>
  <si>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</si>
  <si>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</si>
  <si>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</si>
  <si>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</si>
  <si>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</si>
  <si>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</si>
  <si>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</si>
  <si>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</si>
  <si>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</si>
  <si>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</si>
  <si>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</si>
  <si>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</si>
  <si>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</si>
  <si>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</si>
  <si>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</si>
  <si>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</si>
  <si>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</si>
  <si>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</si>
  <si>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</si>
  <si>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</si>
  <si>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</si>
  <si>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</si>
  <si>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</si>
  <si>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</si>
  <si>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</si>
  <si>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</si>
  <si>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</si>
  <si>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</si>
  <si>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</si>
  <si>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</si>
  <si>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</si>
  <si>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</si>
  <si>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</si>
  <si>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</si>
  <si>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</si>
  <si>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</si>
  <si>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</si>
  <si>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</si>
  <si>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</si>
  <si>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</si>
  <si>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</si>
  <si>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</si>
  <si>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</si>
  <si>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</si>
  <si>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</si>
  <si>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</si>
  <si>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</si>
  <si>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</si>
  <si>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</si>
  <si>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</si>
  <si>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</si>
  <si>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</si>
  <si>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</si>
  <si>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</si>
  <si>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</si>
  <si>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</si>
  <si>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</si>
  <si>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</si>
  <si>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</si>
  <si>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</si>
  <si>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</si>
  <si>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</si>
  <si>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</si>
  <si>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</si>
  <si>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</si>
  <si>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</si>
  <si>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</si>
  <si>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</si>
  <si>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</si>
  <si>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</si>
  <si>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</si>
  <si>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</si>
  <si>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</si>
  <si>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</si>
  <si>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</si>
  <si>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</si>
  <si>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</si>
  <si>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</si>
  <si>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</si>
  <si>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</si>
  <si>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</si>
  <si>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</si>
  <si>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</si>
  <si>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</si>
  <si>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</si>
  <si>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</si>
  <si>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</si>
  <si>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</si>
  <si>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</si>
  <si>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</si>
  <si>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</si>
  <si>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</si>
  <si>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</si>
  <si>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</si>
  <si>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</si>
  <si>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</si>
  <si>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</si>
  <si>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</si>
  <si>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</si>
  <si>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</si>
  <si>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</si>
  <si>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</si>
  <si>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</si>
  <si>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</si>
  <si>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</si>
  <si>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</si>
  <si>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</si>
  <si>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</si>
  <si>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</si>
  <si>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</si>
  <si>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</si>
  <si>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</si>
  <si>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</si>
  <si>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</si>
  <si>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</si>
  <si>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</si>
  <si>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</si>
  <si>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</si>
  <si>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</si>
  <si>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</si>
  <si>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</si>
  <si>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</si>
  <si>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</si>
  <si>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</si>
  <si>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</si>
  <si>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</si>
  <si>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</si>
  <si>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</si>
  <si>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</si>
  <si>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</si>
  <si>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</si>
  <si>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</si>
  <si>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</si>
  <si>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</si>
  <si>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</si>
  <si>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</si>
  <si>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</si>
  <si>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</si>
  <si>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</si>
  <si>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</si>
  <si>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</si>
  <si>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</si>
  <si>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</si>
  <si>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</si>
  <si>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</si>
  <si>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</si>
  <si>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</si>
  <si>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</si>
  <si>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</si>
  <si>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</si>
  <si>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</si>
  <si>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</si>
  <si>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</si>
  <si>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</si>
  <si>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</si>
  <si>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</si>
  <si>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</si>
  <si>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</si>
  <si>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</si>
  <si>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</si>
  <si>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</si>
  <si>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</si>
  <si>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</si>
  <si>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</si>
  <si>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</si>
  <si>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</si>
  <si>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</si>
  <si>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</si>
  <si>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</si>
  <si>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</si>
  <si>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</si>
  <si>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</si>
  <si>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</si>
  <si>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</si>
  <si>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</si>
  <si>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</si>
  <si>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</si>
  <si>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</si>
  <si>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</si>
  <si>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</si>
  <si>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</si>
  <si>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</si>
  <si>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</si>
  <si>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</si>
  <si>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</si>
  <si>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</si>
  <si>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</si>
  <si>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</si>
  <si>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</si>
  <si>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</si>
  <si>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</si>
  <si>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</si>
  <si>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</si>
  <si>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</si>
  <si>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</si>
  <si>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</si>
  <si>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</si>
  <si>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</si>
  <si>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</si>
  <si>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</si>
  <si>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</si>
  <si>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</si>
  <si>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</si>
  <si>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</si>
  <si>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</si>
  <si>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</si>
  <si>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</si>
  <si>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</si>
  <si>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</si>
  <si>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</si>
  <si>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</si>
  <si>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</si>
  <si>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</si>
  <si>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</si>
  <si>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</si>
  <si>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</si>
  <si>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</si>
  <si>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</si>
  <si>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</si>
  <si>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</si>
  <si>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</si>
  <si>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</si>
  <si>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</si>
  <si>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</si>
  <si>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</si>
  <si>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</si>
  <si>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</si>
  <si>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</si>
  <si>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</si>
  <si>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</si>
  <si>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</si>
  <si>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</si>
  <si>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</si>
  <si>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</si>
  <si>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</si>
  <si>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</si>
  <si>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</si>
  <si>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</si>
  <si>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</si>
  <si>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</si>
  <si>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</si>
  <si>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</si>
  <si>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</si>
  <si>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</si>
  <si>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</si>
  <si>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</si>
  <si>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</si>
  <si>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</si>
  <si>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</si>
  <si>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</si>
  <si>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</si>
  <si>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</si>
  <si>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</si>
  <si>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</si>
  <si>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</si>
  <si>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</si>
  <si>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</si>
  <si>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</si>
  <si>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</si>
  <si>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</si>
  <si>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</si>
  <si>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</si>
  <si>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</si>
  <si>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</si>
  <si>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</si>
  <si>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</si>
  <si>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</si>
  <si>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</si>
  <si>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</si>
  <si>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</si>
  <si>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</si>
  <si>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</si>
  <si>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</si>
  <si>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</si>
  <si>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</si>
  <si>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</si>
  <si>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</si>
  <si>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</si>
  <si>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</si>
  <si>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</si>
  <si>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</si>
  <si>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</si>
  <si>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</si>
  <si>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</si>
  <si>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</si>
  <si>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</si>
  <si>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</si>
  <si>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</si>
  <si>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</si>
  <si>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</si>
  <si>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</si>
  <si>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</si>
  <si>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</si>
  <si>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</si>
  <si>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</si>
  <si>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</si>
  <si>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</si>
  <si>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</si>
  <si>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</si>
  <si>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</si>
  <si>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</si>
  <si>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</si>
  <si>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</si>
  <si>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</si>
  <si>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</si>
  <si>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</si>
  <si>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</si>
  <si>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</si>
  <si>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</si>
  <si>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</si>
  <si>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</si>
  <si>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</si>
  <si>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</si>
  <si>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</si>
  <si>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</si>
  <si>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</si>
  <si>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</si>
  <si>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</si>
  <si>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</si>
  <si>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</si>
  <si>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</si>
  <si>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</si>
  <si>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</si>
  <si>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</si>
  <si>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</si>
  <si>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</si>
  <si>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</si>
  <si>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</si>
  <si>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</si>
  <si>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</si>
  <si>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</si>
  <si>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</si>
  <si>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</si>
  <si>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</si>
  <si>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</si>
  <si>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</si>
  <si>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</si>
  <si>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</si>
  <si>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</si>
  <si>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</si>
  <si>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</si>
  <si>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</si>
  <si>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</si>
  <si>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</si>
  <si>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</si>
  <si>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</si>
  <si>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</si>
  <si>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</si>
  <si>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</si>
  <si>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</si>
  <si>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</si>
  <si>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</si>
  <si>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</si>
  <si>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</si>
  <si>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</si>
  <si>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</si>
  <si>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</si>
  <si>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</si>
  <si>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</si>
  <si>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</si>
  <si>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</si>
  <si>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</si>
  <si>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</si>
  <si>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</si>
  <si>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</si>
  <si>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</si>
  <si>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</si>
  <si>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</si>
  <si>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</si>
  <si>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</si>
  <si>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</si>
  <si>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</si>
  <si>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</si>
  <si>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</si>
  <si>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</si>
  <si>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</si>
  <si>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</si>
  <si>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</si>
  <si>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</si>
  <si>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</si>
  <si>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</si>
  <si>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</si>
  <si>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</si>
  <si>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</si>
  <si>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</si>
  <si>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</si>
  <si>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</si>
  <si>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</si>
  <si>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</si>
  <si>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</si>
  <si>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</si>
  <si>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</si>
  <si>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</si>
  <si>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</si>
  <si>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</si>
  <si>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</si>
  <si>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</si>
  <si>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</si>
  <si>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</si>
  <si>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</si>
  <si>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</si>
  <si>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</si>
  <si>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</si>
  <si>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</si>
  <si>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</si>
  <si>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</si>
  <si>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</si>
  <si>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</si>
  <si>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</si>
  <si>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</si>
  <si>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</si>
  <si>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</si>
  <si>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</si>
  <si>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</si>
  <si>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</si>
  <si>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</si>
  <si>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</si>
  <si>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</si>
  <si>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</si>
  <si>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</si>
  <si>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</si>
  <si>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</si>
  <si>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</si>
  <si>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</si>
  <si>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</si>
  <si>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</si>
  <si>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</si>
  <si>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</si>
  <si>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</si>
  <si>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</si>
  <si>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</si>
  <si>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</si>
  <si>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</si>
  <si>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</si>
  <si>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</si>
  <si>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</si>
  <si>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</si>
  <si>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</si>
  <si>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</si>
  <si>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</si>
  <si>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</si>
  <si>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</si>
  <si>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</si>
  <si>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</si>
  <si>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</si>
  <si>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</si>
  <si>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</si>
  <si>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</si>
  <si>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</si>
  <si>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</si>
  <si>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</si>
  <si>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</si>
  <si>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</si>
  <si>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</si>
  <si>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</si>
  <si>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</si>
  <si>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</si>
  <si>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</si>
  <si>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</si>
  <si>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</si>
  <si>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</si>
  <si>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</si>
  <si>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</si>
  <si>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</si>
  <si>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</si>
  <si>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</si>
  <si>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</si>
  <si>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</si>
  <si>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</si>
  <si>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</si>
  <si>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</si>
  <si>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</si>
  <si>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</si>
  <si>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</si>
  <si>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</si>
  <si>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</si>
  <si>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</si>
  <si>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</si>
  <si>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</si>
  <si>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</si>
  <si>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</si>
  <si>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</si>
  <si>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</si>
  <si>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</si>
  <si>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</si>
  <si>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</si>
  <si>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</si>
  <si>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</si>
  <si>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</si>
  <si>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</si>
  <si>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</si>
  <si>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</si>
  <si>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</si>
  <si>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</si>
  <si>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</si>
  <si>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</si>
  <si>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</si>
  <si>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</si>
  <si>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</si>
  <si>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</si>
  <si>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</si>
  <si>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</si>
  <si>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</si>
  <si>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</si>
  <si>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</si>
  <si>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</si>
  <si>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</si>
  <si>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</si>
  <si>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</si>
  <si>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</si>
  <si>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</si>
  <si>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</si>
  <si>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</si>
  <si>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</si>
  <si>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</si>
  <si>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</si>
  <si>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</si>
  <si>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</si>
  <si>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</si>
  <si>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</si>
  <si>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</si>
  <si>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</si>
  <si>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</si>
  <si>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</si>
  <si>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</si>
  <si>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</si>
  <si>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</si>
  <si>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</si>
  <si>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</si>
  <si>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</si>
  <si>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</si>
  <si>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</si>
  <si>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</si>
  <si>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</si>
  <si>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</si>
  <si>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</si>
  <si>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</si>
  <si>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</si>
  <si>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</si>
  <si>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</si>
  <si>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</si>
  <si>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</si>
  <si>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</si>
  <si>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</si>
  <si>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</si>
  <si>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</si>
  <si>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</si>
  <si>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</si>
  <si>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</si>
  <si>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</si>
  <si>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</si>
  <si>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</si>
  <si>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</si>
  <si>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</si>
  <si>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</si>
  <si>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</si>
  <si>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</si>
  <si>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</si>
  <si>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</si>
  <si>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</si>
  <si>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</si>
  <si>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</si>
  <si>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</si>
  <si>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</si>
  <si>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</si>
  <si>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</si>
  <si>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</si>
  <si>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</si>
  <si>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</si>
  <si>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</si>
  <si>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</si>
  <si>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</si>
  <si>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</si>
  <si>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</si>
  <si>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</si>
  <si>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</si>
  <si>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</si>
  <si>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</si>
  <si>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</si>
  <si>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</si>
  <si>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</si>
  <si>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</si>
  <si>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</si>
  <si>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</si>
  <si>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</si>
  <si>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</si>
  <si>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</si>
  <si>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</si>
  <si>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</si>
  <si>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</si>
  <si>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</si>
  <si>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</si>
  <si>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</si>
  <si>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</si>
  <si>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</si>
  <si>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</si>
  <si>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</si>
  <si>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</si>
  <si>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</si>
  <si>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</si>
  <si>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</si>
  <si>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</si>
  <si>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</si>
  <si>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</si>
  <si>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</si>
  <si>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</si>
  <si>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</si>
  <si>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</si>
  <si>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</si>
  <si>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</si>
  <si>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</si>
  <si>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</si>
  <si>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</si>
  <si>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</si>
  <si>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</si>
  <si>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</si>
  <si>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</si>
  <si>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</si>
  <si>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</si>
  <si>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</si>
  <si>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</si>
  <si>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</si>
  <si>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</si>
  <si>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</si>
  <si>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</si>
  <si>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</si>
  <si>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</si>
  <si>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</si>
  <si>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</si>
  <si>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</si>
  <si>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</si>
  <si>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</si>
  <si>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</si>
  <si>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</si>
  <si>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</si>
  <si>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</si>
  <si>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</si>
  <si>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</si>
  <si>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</si>
  <si>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</si>
  <si>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</si>
  <si>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</si>
  <si>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</si>
  <si>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</si>
  <si>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</si>
  <si>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</si>
  <si>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</si>
  <si>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</si>
  <si>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</si>
  <si>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</si>
  <si>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</si>
  <si>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</si>
  <si>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</si>
  <si>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</si>
  <si>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</si>
  <si>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</si>
  <si>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</si>
  <si>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</si>
  <si>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</si>
  <si>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</si>
  <si>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</si>
  <si>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</si>
  <si>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</si>
  <si>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</si>
  <si>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</si>
  <si>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</si>
  <si>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</si>
  <si>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</si>
  <si>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</si>
  <si>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</si>
  <si>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</si>
  <si>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</si>
  <si>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</si>
  <si>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</si>
  <si>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</si>
  <si>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</si>
  <si>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</si>
  <si>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</si>
  <si>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</si>
  <si>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</si>
  <si>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</si>
  <si>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</si>
  <si>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</si>
  <si>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</si>
  <si>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</si>
  <si>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</si>
  <si>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</si>
  <si>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</si>
  <si>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</si>
  <si>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</si>
  <si>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</si>
  <si>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</si>
  <si>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</si>
  <si>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</si>
  <si>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</si>
  <si>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</si>
  <si>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</si>
  <si>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</si>
  <si>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</si>
  <si>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</si>
  <si>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</si>
  <si>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</si>
  <si>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</si>
  <si>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</si>
  <si>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</si>
  <si>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</si>
  <si>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</si>
  <si>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</si>
  <si>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</si>
  <si>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</si>
  <si>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</si>
  <si>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</si>
  <si>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</si>
  <si>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</si>
  <si>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</si>
  <si>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</si>
  <si>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</si>
  <si>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</si>
  <si>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</si>
  <si>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</si>
  <si>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</si>
  <si>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</si>
  <si>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</si>
  <si>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</si>
  <si>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</si>
  <si>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</si>
  <si>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</si>
  <si>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</si>
  <si>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</si>
  <si>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</si>
  <si>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</si>
  <si>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</si>
  <si>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</si>
  <si>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</si>
  <si>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</si>
  <si>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</si>
  <si>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</si>
  <si>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</si>
  <si>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</si>
  <si>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</si>
  <si>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</si>
  <si>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</si>
  <si>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</si>
  <si>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</si>
  <si>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</si>
  <si>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</si>
  <si>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</si>
  <si>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</si>
  <si>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</si>
  <si>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</si>
  <si>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</si>
  <si>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</si>
  <si>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</si>
  <si>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</si>
  <si>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</si>
  <si>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</si>
  <si>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</si>
  <si>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</si>
  <si>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</si>
  <si>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</si>
  <si>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</si>
  <si>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</si>
  <si>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</si>
  <si>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</si>
  <si>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</si>
  <si>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</si>
  <si>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</si>
  <si>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</si>
  <si>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</si>
  <si>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</si>
  <si>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</si>
  <si>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</si>
  <si>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</si>
  <si>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</si>
  <si>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</si>
  <si>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</si>
  <si>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</si>
  <si>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</si>
  <si>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</si>
  <si>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</si>
  <si>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</si>
  <si>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</si>
  <si>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</si>
  <si>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</si>
  <si>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</si>
  <si>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</si>
  <si>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</si>
  <si>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</si>
  <si>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</si>
  <si>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</si>
  <si>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</si>
  <si>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</si>
  <si>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</si>
  <si>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</si>
  <si>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</si>
  <si>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</si>
  <si>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</si>
  <si>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</si>
  <si>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</si>
  <si>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</si>
  <si>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</si>
  <si>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</si>
  <si>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</si>
  <si>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</si>
  <si>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</si>
  <si>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</si>
  <si>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</si>
  <si>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</si>
  <si>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</si>
  <si>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</si>
  <si>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</si>
  <si>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</si>
  <si>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</si>
  <si>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</si>
  <si>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</si>
  <si>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</si>
  <si>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</si>
  <si>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</si>
  <si>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</si>
  <si>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</si>
  <si>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</si>
  <si>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</si>
  <si>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</si>
  <si>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</si>
  <si>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</si>
  <si>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</si>
  <si>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</si>
  <si>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</si>
  <si>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</si>
  <si>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</si>
  <si>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</si>
  <si>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</si>
  <si>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</si>
  <si>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</si>
  <si>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</si>
  <si>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</si>
  <si>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</si>
  <si>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</si>
  <si>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</si>
  <si>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</si>
  <si>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</si>
  <si>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</si>
  <si>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</si>
  <si>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</si>
  <si>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</si>
  <si>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</si>
  <si>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</si>
  <si>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</si>
  <si>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</si>
  <si>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</si>
  <si>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</si>
  <si>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</si>
  <si>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</si>
  <si>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</si>
  <si>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</si>
  <si>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</si>
  <si>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</si>
  <si>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</si>
  <si>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</si>
  <si>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</si>
  <si>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</si>
  <si>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</si>
  <si>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</si>
  <si>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</si>
  <si>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</si>
  <si>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</si>
  <si>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</si>
  <si>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</si>
  <si>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</si>
  <si>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</si>
  <si>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</si>
  <si>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</si>
  <si>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</si>
  <si>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</si>
  <si>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</si>
  <si>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</si>
  <si>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</si>
  <si>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</si>
  <si>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</si>
  <si>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</si>
  <si>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</si>
  <si>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</si>
  <si>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</si>
  <si>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</si>
  <si>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</si>
  <si>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</si>
  <si>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</si>
  <si>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</si>
  <si>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</si>
  <si>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</si>
  <si>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</si>
  <si>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</si>
  <si>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</si>
  <si>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</si>
  <si>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</si>
  <si>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</si>
  <si>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</si>
  <si>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</si>
  <si>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</si>
  <si>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</si>
  <si>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</si>
  <si>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</si>
  <si>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</si>
  <si>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</si>
  <si>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</si>
  <si>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</si>
  <si>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</si>
  <si>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</si>
  <si>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</si>
  <si>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</si>
  <si>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</si>
  <si>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</si>
  <si>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</si>
  <si>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</si>
  <si>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</si>
  <si>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</si>
  <si>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</si>
  <si>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</si>
  <si>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</si>
  <si>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</si>
  <si>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</si>
  <si>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</si>
  <si>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</si>
  <si>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</si>
  <si>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</si>
  <si>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</si>
  <si>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</si>
  <si>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</si>
  <si>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</si>
  <si>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</si>
  <si>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</si>
  <si>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</si>
  <si>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</si>
  <si>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</si>
  <si>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</si>
  <si>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</si>
  <si>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</si>
  <si>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</si>
  <si>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</si>
  <si>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</si>
  <si>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</si>
  <si>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</si>
  <si>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</si>
  <si>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</si>
  <si>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</si>
  <si>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</si>
  <si>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</si>
  <si>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</si>
  <si>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</si>
  <si>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</si>
  <si>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</si>
  <si>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</si>
  <si>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</si>
  <si>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</si>
  <si>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</si>
  <si>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</si>
  <si>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</si>
  <si>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</si>
  <si>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</si>
  <si>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</si>
  <si>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</si>
  <si>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</si>
  <si>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</si>
  <si>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</si>
  <si>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</si>
  <si>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</si>
  <si>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</si>
  <si>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</si>
  <si>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</si>
  <si>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</si>
  <si>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</si>
  <si>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</si>
  <si>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</si>
  <si>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</si>
  <si>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</si>
  <si>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</si>
  <si>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</si>
  <si>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</si>
  <si>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</si>
  <si>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</si>
  <si>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</si>
  <si>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</si>
  <si>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</si>
  <si>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</si>
  <si>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</si>
  <si>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</si>
  <si>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</si>
  <si>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</si>
  <si>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</si>
  <si>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</si>
  <si>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</si>
  <si>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</si>
  <si>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</si>
  <si>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</si>
  <si>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</si>
  <si>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</si>
  <si>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</si>
  <si>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</si>
  <si>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</si>
  <si>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</si>
  <si>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</si>
  <si>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</si>
  <si>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</si>
  <si>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</si>
  <si>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</si>
  <si>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</si>
  <si>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</si>
  <si>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</si>
  <si>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</si>
  <si>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</si>
  <si>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</si>
  <si>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</si>
  <si>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</si>
  <si>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</si>
  <si>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</si>
  <si>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</si>
  <si>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</si>
  <si>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</si>
  <si>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</si>
  <si>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</si>
  <si>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</si>
  <si>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</si>
  <si>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</si>
  <si>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</si>
  <si>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</si>
  <si>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</si>
  <si>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</si>
  <si>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</si>
  <si>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</si>
  <si>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</si>
  <si>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</si>
  <si>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</si>
  <si>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</si>
  <si>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</si>
  <si>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</si>
  <si>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</si>
  <si>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</si>
  <si>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</si>
  <si>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</si>
  <si>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</si>
  <si>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</si>
  <si>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</si>
  <si>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</si>
  <si>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</si>
  <si>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</si>
  <si>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</si>
  <si>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</si>
  <si>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</si>
  <si>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</si>
  <si>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</si>
  <si>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</si>
  <si>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</si>
  <si>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</si>
  <si>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</si>
  <si>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</si>
  <si>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</si>
  <si>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</si>
  <si>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</si>
  <si>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</si>
  <si>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</si>
  <si>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</si>
  <si>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</si>
  <si>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</si>
  <si>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</si>
  <si>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</si>
  <si>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</si>
  <si>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</si>
  <si>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</si>
  <si>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</si>
  <si>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</si>
  <si>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</si>
  <si>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</si>
  <si>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</si>
  <si>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</si>
  <si>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</si>
  <si>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</si>
  <si>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</si>
  <si>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</si>
  <si>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</si>
  <si>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</si>
  <si>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</si>
  <si>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</si>
  <si>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</si>
  <si>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</si>
  <si>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</si>
  <si>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</si>
  <si>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</si>
  <si>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</si>
  <si>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</si>
  <si>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</si>
  <si>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</si>
  <si>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</si>
  <si>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</si>
  <si>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</si>
  <si>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</si>
  <si>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</si>
  <si>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</si>
  <si>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</si>
  <si>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</si>
  <si>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</si>
  <si>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</si>
  <si>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</si>
  <si>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</si>
  <si>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</si>
  <si>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</si>
  <si>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</si>
  <si>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</si>
  <si>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</si>
  <si>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</si>
  <si>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</si>
  <si>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</si>
  <si>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</si>
  <si>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</si>
  <si>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</si>
  <si>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</si>
  <si>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</si>
  <si>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</si>
  <si>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</si>
  <si>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</si>
  <si>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</si>
  <si>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</si>
  <si>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</si>
  <si>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</si>
  <si>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</si>
  <si>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</si>
  <si>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</si>
  <si>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</si>
  <si>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</si>
  <si>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</si>
  <si>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</si>
  <si>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</si>
  <si>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</si>
  <si>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</si>
  <si>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</si>
  <si>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</si>
  <si>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</si>
  <si>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</si>
  <si>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</si>
  <si>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</si>
  <si>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</si>
  <si>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</si>
  <si>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</si>
  <si>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</si>
  <si>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</si>
  <si>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</si>
  <si>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</si>
  <si>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</si>
  <si>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</si>
  <si>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</si>
  <si>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</si>
  <si>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</si>
  <si>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</si>
  <si>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</si>
  <si>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</si>
  <si>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</si>
  <si>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</si>
  <si>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</si>
  <si>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</si>
  <si>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</si>
  <si>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</si>
  <si>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</si>
  <si>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</si>
  <si>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</si>
  <si>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</si>
  <si>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</si>
  <si>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</si>
  <si>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</si>
  <si>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</si>
  <si>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</si>
  <si>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</si>
  <si>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</si>
  <si>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</si>
  <si>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</si>
  <si>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</si>
  <si>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</si>
  <si>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</si>
  <si>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</si>
  <si>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</si>
  <si>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</si>
  <si>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</si>
  <si>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</si>
  <si>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</si>
  <si>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</si>
  <si>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</si>
  <si>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</si>
  <si>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</si>
  <si>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</si>
  <si>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</si>
  <si>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</si>
  <si>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</si>
  <si>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</si>
  <si>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</si>
  <si>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</si>
  <si>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</si>
  <si>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</si>
  <si>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</si>
  <si>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</si>
  <si>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</si>
  <si>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</si>
  <si>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</si>
  <si>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</si>
  <si>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</si>
  <si>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</si>
  <si>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</si>
  <si>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</si>
  <si>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</si>
  <si>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</si>
  <si>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</si>
  <si>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</si>
  <si>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</si>
  <si>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</si>
  <si>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</si>
  <si>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</si>
  <si>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</si>
  <si>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</si>
  <si>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</si>
  <si>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</si>
  <si>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</si>
  <si>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</si>
  <si>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</si>
  <si>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</si>
  <si>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</si>
  <si>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</si>
  <si>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</si>
  <si>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</si>
  <si>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</si>
  <si>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</si>
  <si>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</si>
  <si>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</si>
  <si>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</si>
  <si>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</si>
  <si>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</si>
  <si>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</si>
  <si>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</si>
  <si>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</si>
  <si>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</si>
  <si>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</si>
  <si>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</si>
  <si>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</si>
  <si>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</si>
  <si>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</si>
  <si>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</si>
  <si>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</si>
  <si>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</si>
  <si>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</si>
  <si>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</si>
  <si>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</si>
  <si>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</si>
  <si>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</si>
  <si>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</si>
  <si>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</si>
  <si>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</si>
  <si>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</si>
  <si>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</si>
  <si>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</si>
  <si>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</si>
  <si>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</si>
  <si>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</si>
  <si>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</si>
  <si>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</si>
  <si>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</si>
  <si>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</si>
  <si>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</si>
  <si>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</si>
  <si>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</si>
  <si>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</si>
  <si>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</si>
  <si>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</si>
  <si>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</si>
  <si>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</si>
  <si>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</si>
  <si>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</si>
  <si>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</si>
  <si>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</si>
  <si>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</si>
  <si>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</si>
  <si>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</si>
  <si>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</si>
  <si>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</si>
  <si>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</si>
  <si>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</si>
  <si>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</si>
  <si>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</si>
  <si>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</si>
  <si>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</si>
  <si>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</si>
  <si>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</si>
  <si>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</si>
  <si>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</si>
  <si>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</si>
  <si>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</si>
  <si>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</si>
  <si>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</si>
  <si>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</si>
  <si>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</si>
  <si>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</si>
  <si>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</si>
  <si>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</si>
  <si>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</si>
  <si>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</si>
  <si>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</si>
  <si>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</si>
  <si>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</si>
  <si>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</si>
  <si>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</si>
  <si>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</si>
  <si>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</si>
  <si>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</si>
  <si>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</si>
  <si>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</si>
  <si>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</si>
  <si>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</si>
  <si>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</si>
  <si>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</si>
  <si>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</si>
  <si>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</si>
  <si>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</si>
  <si>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</si>
  <si>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</si>
  <si>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</si>
  <si>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</si>
  <si>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</si>
  <si>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</si>
  <si>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</si>
  <si>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</si>
  <si>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</si>
  <si>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</si>
  <si>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</si>
  <si>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</si>
  <si>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</si>
  <si>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</si>
  <si>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</si>
  <si>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</si>
  <si>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</si>
  <si>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</si>
  <si>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</si>
  <si>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</si>
  <si>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</si>
  <si>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</si>
  <si>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</si>
  <si>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</si>
  <si>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</si>
  <si>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</si>
  <si>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</si>
  <si>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</si>
  <si>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</si>
  <si>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</si>
  <si>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</si>
  <si>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</si>
  <si>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</si>
  <si>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</si>
  <si>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</si>
  <si>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</si>
  <si>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</si>
  <si>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</si>
  <si>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</si>
  <si>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</si>
  <si>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</si>
  <si>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</si>
  <si>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</si>
  <si>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</si>
  <si>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</si>
  <si>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</si>
  <si>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</si>
  <si>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</si>
  <si>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</si>
  <si>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</si>
  <si>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</si>
  <si>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</si>
  <si>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</si>
  <si>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</si>
  <si>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</si>
  <si>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</si>
  <si>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</si>
  <si>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</si>
  <si>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</si>
  <si>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</si>
  <si>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</si>
  <si>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</si>
  <si>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</si>
  <si>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</si>
  <si>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</si>
  <si>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</si>
  <si>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</si>
  <si>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</si>
  <si>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</si>
  <si>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</si>
  <si>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</si>
  <si>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</si>
  <si>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</si>
  <si>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</si>
  <si>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</si>
  <si>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</si>
  <si>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</si>
  <si>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</si>
  <si>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</si>
  <si>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</si>
  <si>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</si>
  <si>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</si>
  <si>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</si>
  <si>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</si>
  <si>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</si>
  <si>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</si>
  <si>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</si>
  <si>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</si>
  <si>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</si>
  <si>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</si>
  <si>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</si>
  <si>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</si>
  <si>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</si>
  <si>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</si>
  <si>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</si>
  <si>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</si>
  <si>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</si>
  <si>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</si>
  <si>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</si>
  <si>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</si>
  <si>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</si>
  <si>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</si>
  <si>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</si>
  <si>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</si>
  <si>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</si>
  <si>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</si>
  <si>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</si>
  <si>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</si>
  <si>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</si>
  <si>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</si>
  <si>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</si>
  <si>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</si>
  <si>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</si>
  <si>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</si>
  <si>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</si>
  <si>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</si>
  <si>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</si>
  <si>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</si>
  <si>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</si>
  <si>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</si>
  <si>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</si>
  <si>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</si>
  <si>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</si>
  <si>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</si>
  <si>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</si>
  <si>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</si>
  <si>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</si>
  <si>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</si>
  <si>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</si>
  <si>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</si>
  <si>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</si>
  <si>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</si>
  <si>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</si>
  <si>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</si>
  <si>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</si>
  <si>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</si>
  <si>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</si>
  <si>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</si>
  <si>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</si>
  <si>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</si>
  <si>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</si>
  <si>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</si>
  <si>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</si>
  <si>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</si>
  <si>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</si>
  <si>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</si>
  <si>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</si>
  <si>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</si>
  <si>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</si>
  <si>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</si>
  <si>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</si>
  <si>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</si>
  <si>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</si>
  <si>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</si>
  <si>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</si>
  <si>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</si>
  <si>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</si>
  <si>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</si>
  <si>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</si>
  <si>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</si>
  <si>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</si>
  <si>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</si>
  <si>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</si>
  <si>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</si>
  <si>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</si>
  <si>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</si>
  <si>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</si>
  <si>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</si>
  <si>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</si>
  <si>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</si>
  <si>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</si>
  <si>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</si>
  <si>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</si>
  <si>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</si>
  <si>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</si>
  <si>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</si>
  <si>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</si>
  <si>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</si>
  <si>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</si>
  <si>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</si>
  <si>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</si>
  <si>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</si>
  <si>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</si>
  <si>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</si>
  <si>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</si>
  <si>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</si>
  <si>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</si>
  <si>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</si>
  <si>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</si>
  <si>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</si>
  <si>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</si>
  <si>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</si>
  <si>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</si>
  <si>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</si>
  <si>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</si>
  <si>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</si>
  <si>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</si>
  <si>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</si>
  <si>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</si>
  <si>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</si>
  <si>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</si>
  <si>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</si>
  <si>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</si>
  <si>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</si>
  <si>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</si>
  <si>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</si>
  <si>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</si>
  <si>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</si>
  <si>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</si>
  <si>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</si>
  <si>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</si>
  <si>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</si>
  <si>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</si>
  <si>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</si>
  <si>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</si>
  <si>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</si>
  <si>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</si>
  <si>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</si>
  <si>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</si>
  <si>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</si>
  <si>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</si>
  <si>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</si>
  <si>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</si>
  <si>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</si>
  <si>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</si>
  <si>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</si>
  <si>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</si>
  <si>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</si>
  <si>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</si>
  <si>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</si>
  <si>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</si>
  <si>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</si>
  <si>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</si>
  <si>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</si>
  <si>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</si>
  <si>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</si>
  <si>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</si>
  <si>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</si>
  <si>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</si>
  <si>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</si>
  <si>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</si>
  <si>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</si>
  <si>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</si>
  <si>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</si>
  <si>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</si>
  <si>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</si>
  <si>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</si>
  <si>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</si>
  <si>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</si>
  <si>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</si>
  <si>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</si>
  <si>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</si>
  <si>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</si>
  <si>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</si>
  <si>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</si>
  <si>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</si>
  <si>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</si>
  <si>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</si>
  <si>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</si>
  <si>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</si>
  <si>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</si>
  <si>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</si>
  <si>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</si>
  <si>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</si>
  <si>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</si>
  <si>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</si>
  <si>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</si>
  <si>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</si>
  <si>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</si>
  <si>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</si>
  <si>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</si>
  <si>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</si>
  <si>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</si>
  <si>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</si>
  <si>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</si>
  <si>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</si>
  <si>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</si>
  <si>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</si>
  <si>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</si>
  <si>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</si>
  <si>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</si>
  <si>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</si>
  <si>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</si>
  <si>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</si>
  <si>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</si>
  <si>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</si>
  <si>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</si>
  <si>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</si>
  <si>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</si>
  <si>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</si>
  <si>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</si>
  <si>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</si>
  <si>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</si>
  <si>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</si>
  <si>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</si>
  <si>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</si>
  <si>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</si>
  <si>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</si>
  <si>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</si>
  <si>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</si>
  <si>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</si>
  <si>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</si>
  <si>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</si>
  <si>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</si>
  <si>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</si>
  <si>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</si>
  <si>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</si>
  <si>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</si>
  <si>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</si>
  <si>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</si>
  <si>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</si>
  <si>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</si>
  <si>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</si>
  <si>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</si>
  <si>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</si>
  <si>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</si>
  <si>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</si>
  <si>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</si>
  <si>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</si>
  <si>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</si>
  <si>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</si>
  <si>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</si>
  <si>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</si>
  <si>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</si>
  <si>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</si>
  <si>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</si>
  <si>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</si>
  <si>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</si>
  <si>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</si>
  <si>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</si>
  <si>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</si>
  <si>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</si>
  <si>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</si>
  <si>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</si>
  <si>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</si>
  <si>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</si>
  <si>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</si>
  <si>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</si>
  <si>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</si>
  <si>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</si>
  <si>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</si>
  <si>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</si>
  <si>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</si>
  <si>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</si>
  <si>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</si>
  <si>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</si>
  <si>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</si>
  <si>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</si>
  <si>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</si>
  <si>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</si>
  <si>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</si>
  <si>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</si>
  <si>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</si>
  <si>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</si>
  <si>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</si>
  <si>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</si>
  <si>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</si>
  <si>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</si>
  <si>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</si>
  <si>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</si>
  <si>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</si>
  <si>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</si>
  <si>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</si>
  <si>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</si>
  <si>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</si>
  <si>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</si>
  <si>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</si>
  <si>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</si>
  <si>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</si>
  <si>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</si>
  <si>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</si>
  <si>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</si>
  <si>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</si>
  <si>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</si>
  <si>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</si>
  <si>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</si>
  <si>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</si>
  <si>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</si>
  <si>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</si>
  <si>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</si>
  <si>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</si>
  <si>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</si>
  <si>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</si>
  <si>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</si>
  <si>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</si>
  <si>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</si>
  <si>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</si>
  <si>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</si>
  <si>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</si>
  <si>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</si>
  <si>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</si>
  <si>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</si>
  <si>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</si>
  <si>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</si>
  <si>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</si>
  <si>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</si>
  <si>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</si>
  <si>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</si>
  <si>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</si>
  <si>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</si>
  <si>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</si>
  <si>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</si>
  <si>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</si>
  <si>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</si>
  <si>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</si>
  <si>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</si>
  <si>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</si>
  <si>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</si>
  <si>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</si>
  <si>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</si>
  <si>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</si>
  <si>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</si>
  <si>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</si>
  <si>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</si>
  <si>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</si>
  <si>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</si>
  <si>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</si>
  <si>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</si>
  <si>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</si>
  <si>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</si>
  <si>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</si>
  <si>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</si>
  <si>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</si>
  <si>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</si>
  <si>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</si>
  <si>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</si>
  <si>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</si>
  <si>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</si>
  <si>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</si>
  <si>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</si>
  <si>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</si>
  <si>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</si>
  <si>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</si>
  <si>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</si>
  <si>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</si>
  <si>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</si>
  <si>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</si>
  <si>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</si>
  <si>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</si>
  <si>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</si>
  <si>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</si>
  <si>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</si>
  <si>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</si>
  <si>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</si>
  <si>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</si>
  <si>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</si>
  <si>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</si>
  <si>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</si>
  <si>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</si>
  <si>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</si>
  <si>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</si>
  <si>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</si>
  <si>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</si>
  <si>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</si>
  <si>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</si>
  <si>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</si>
  <si>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</si>
  <si>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</si>
  <si>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</si>
  <si>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</si>
  <si>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</si>
  <si>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</si>
  <si>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</si>
  <si>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</si>
  <si>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</si>
  <si>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</si>
  <si>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</si>
  <si>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</si>
  <si>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</si>
  <si>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</si>
  <si>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</si>
  <si>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</si>
  <si>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</si>
  <si>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</si>
  <si>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</si>
  <si>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</si>
  <si>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</si>
  <si>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</si>
  <si>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</si>
  <si>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</si>
  <si>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</si>
  <si>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</si>
  <si>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</si>
  <si>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</si>
  <si>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</si>
  <si>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</si>
  <si>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</si>
  <si>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</si>
  <si>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</si>
  <si>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</si>
  <si>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</si>
  <si>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</si>
  <si>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</si>
  <si>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</si>
  <si>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</si>
  <si>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</si>
  <si>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</si>
  <si>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</si>
  <si>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</si>
  <si>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</si>
  <si>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</si>
  <si>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</si>
  <si>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</si>
  <si>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</si>
  <si>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</si>
  <si>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</si>
  <si>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</si>
  <si>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</si>
  <si>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</si>
  <si>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</si>
  <si>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</si>
  <si>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</si>
  <si>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</si>
  <si>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</si>
  <si>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</si>
  <si>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</si>
  <si>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</si>
  <si>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</si>
  <si>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</si>
  <si>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</si>
  <si>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</si>
  <si>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</si>
  <si>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</si>
  <si>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</si>
  <si>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</si>
  <si>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</si>
  <si>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</si>
  <si>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</si>
  <si>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</si>
  <si>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</si>
  <si>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</si>
  <si>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</si>
  <si>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</si>
  <si>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</si>
  <si>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</si>
  <si>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</si>
  <si>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</si>
  <si>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</si>
  <si>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</si>
  <si>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</si>
  <si>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</si>
  <si>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</si>
  <si>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</si>
  <si>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</si>
  <si>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</si>
  <si>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</si>
  <si>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</si>
  <si>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</si>
  <si>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</si>
  <si>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</si>
  <si>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</si>
  <si>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</si>
  <si>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</si>
  <si>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</si>
  <si>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</si>
  <si>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</si>
  <si>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</si>
  <si>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</si>
  <si>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</si>
  <si>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</si>
  <si>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</si>
  <si>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</si>
  <si>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</si>
  <si>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</si>
  <si>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</si>
  <si>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</si>
  <si>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</si>
  <si>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</si>
  <si>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</si>
  <si>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</si>
  <si>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</si>
  <si>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</si>
  <si>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</si>
  <si>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</si>
  <si>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</si>
  <si>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</si>
  <si>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</si>
  <si>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</si>
  <si>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</si>
  <si>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</si>
  <si>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</si>
  <si>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</si>
  <si>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</si>
  <si>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</si>
  <si>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</si>
  <si>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</si>
  <si>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</si>
  <si>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</si>
  <si>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</si>
  <si>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</si>
  <si>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</si>
  <si>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</si>
  <si>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</si>
  <si>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</si>
  <si>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</si>
  <si>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</si>
  <si>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</si>
  <si>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</si>
  <si>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</si>
  <si>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</si>
  <si>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</si>
  <si>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</si>
  <si>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</si>
  <si>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</si>
  <si>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</si>
  <si>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</si>
  <si>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</si>
  <si>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</si>
  <si>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</si>
  <si>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</si>
  <si>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</si>
  <si>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</si>
  <si>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</si>
  <si>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</si>
  <si>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</si>
  <si>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</si>
  <si>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</si>
  <si>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</si>
  <si>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</si>
  <si>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</si>
  <si>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</si>
  <si>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</si>
  <si>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</si>
  <si>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</si>
  <si>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</si>
  <si>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</si>
  <si>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</si>
  <si>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</si>
  <si>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</si>
  <si>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</si>
  <si>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</si>
  <si>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</si>
  <si>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</si>
  <si>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</si>
  <si>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</si>
  <si>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</si>
  <si>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</si>
  <si>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</si>
  <si>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</si>
  <si>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</si>
  <si>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</si>
  <si>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</si>
  <si>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</si>
  <si>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</si>
  <si>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</si>
  <si>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</si>
  <si>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</si>
  <si>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</si>
  <si>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</si>
  <si>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</si>
  <si>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</si>
  <si>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</si>
  <si>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</si>
  <si>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</si>
  <si>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</si>
  <si>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</si>
  <si>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</si>
  <si>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</si>
  <si>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</si>
  <si>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</si>
  <si>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</si>
  <si>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</si>
  <si>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</si>
  <si>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</si>
  <si>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</si>
  <si>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</si>
  <si>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</si>
  <si>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</si>
  <si>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</si>
  <si>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</si>
  <si>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</si>
  <si>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</si>
  <si>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</si>
  <si>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</si>
  <si>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</si>
  <si>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</si>
  <si>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</si>
  <si>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</si>
  <si>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</si>
  <si>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</si>
  <si>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</si>
  <si>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</si>
  <si>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</si>
  <si>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</si>
  <si>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</si>
  <si>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</si>
  <si>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</si>
  <si>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</si>
  <si>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</si>
  <si>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</si>
  <si>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</si>
  <si>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</si>
  <si>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</si>
  <si>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</si>
  <si>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</si>
  <si>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</si>
  <si>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</si>
  <si>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</si>
  <si>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</si>
  <si>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</si>
  <si>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</si>
  <si>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</si>
  <si>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</si>
  <si>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</si>
  <si>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</si>
  <si>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</si>
  <si>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</si>
  <si>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</si>
  <si>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</si>
  <si>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</si>
  <si>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</si>
  <si>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</si>
  <si>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</si>
  <si>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</si>
  <si>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</si>
  <si>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</si>
  <si>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</si>
  <si>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</si>
  <si>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</si>
  <si>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</si>
  <si>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</si>
  <si>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</si>
  <si>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</si>
  <si>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</si>
  <si>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</si>
  <si>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</si>
  <si>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</si>
  <si>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</si>
  <si>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</si>
  <si>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</si>
  <si>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</si>
  <si>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</si>
  <si>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</si>
  <si>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</si>
  <si>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</si>
  <si>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</si>
  <si>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</si>
  <si>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</si>
  <si>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</si>
  <si>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</si>
  <si>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</si>
  <si>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</si>
  <si>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</si>
  <si>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</si>
  <si>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</si>
  <si>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</si>
  <si>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</si>
  <si>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</si>
  <si>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</si>
  <si>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</si>
  <si>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</si>
  <si>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</si>
  <si>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</si>
  <si>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</si>
  <si>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</si>
  <si>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</si>
  <si>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</si>
  <si>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</si>
  <si>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</si>
  <si>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</si>
  <si>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</si>
  <si>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</si>
  <si>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</si>
  <si>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</si>
  <si>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</si>
  <si>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</si>
  <si>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</si>
  <si>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</si>
  <si>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</si>
  <si>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</si>
  <si>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</si>
  <si>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</si>
  <si>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</si>
  <si>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</si>
  <si>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</si>
  <si>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</si>
  <si>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</si>
  <si>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</si>
  <si>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</si>
  <si>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</si>
  <si>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</si>
  <si>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</si>
  <si>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</si>
  <si>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</si>
  <si>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</si>
  <si>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</si>
  <si>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</si>
  <si>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</si>
  <si>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</si>
  <si>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</si>
  <si>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</si>
  <si>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</si>
  <si>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</si>
  <si>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</si>
  <si>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</si>
  <si>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</si>
  <si>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</si>
  <si>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</si>
  <si>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</si>
  <si>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</si>
  <si>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</si>
  <si>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</si>
  <si>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</si>
  <si>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</si>
  <si>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</si>
  <si>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</si>
  <si>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</si>
  <si>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</si>
  <si>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</si>
  <si>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</si>
  <si>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</si>
  <si>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</si>
  <si>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</si>
  <si>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</si>
  <si>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</si>
  <si>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</si>
  <si>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</si>
  <si>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</si>
  <si>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</si>
  <si>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</si>
  <si>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</si>
  <si>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</si>
  <si>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</si>
  <si>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</si>
  <si>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</si>
  <si>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</si>
  <si>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</si>
  <si>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</si>
  <si>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</si>
  <si>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</si>
  <si>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</si>
  <si>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</si>
  <si>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</si>
  <si>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</si>
  <si>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</si>
  <si>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</si>
  <si>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</si>
  <si>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</si>
  <si>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</si>
  <si>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</si>
  <si>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</si>
  <si>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</si>
  <si>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</si>
  <si>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</si>
  <si>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</si>
  <si>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</si>
  <si>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</si>
  <si>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</si>
  <si>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</si>
  <si>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</si>
  <si>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</si>
  <si>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</si>
  <si>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</si>
  <si>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</si>
  <si>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</si>
  <si>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</si>
  <si>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</si>
  <si>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</si>
  <si>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</si>
  <si>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</si>
  <si>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</si>
  <si>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</si>
  <si>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</si>
  <si>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</si>
  <si>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</si>
  <si>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</si>
  <si>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</si>
  <si>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</si>
  <si>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</si>
  <si>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</si>
  <si>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</si>
  <si>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</si>
  <si>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</si>
  <si>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</si>
  <si>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</si>
  <si>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</si>
  <si>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</si>
  <si>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</si>
  <si>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</si>
  <si>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</si>
  <si>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</si>
  <si>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</si>
  <si>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</si>
  <si>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</si>
  <si>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</si>
  <si>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</si>
  <si>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</si>
  <si>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</si>
  <si>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</si>
  <si>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</si>
  <si>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</si>
  <si>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</si>
  <si>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</si>
  <si>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</si>
  <si>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</si>
  <si>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</si>
  <si>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</si>
  <si>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</si>
  <si>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</si>
  <si>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</si>
  <si>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</si>
  <si>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</si>
  <si>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</si>
  <si>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</si>
  <si>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</si>
  <si>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</si>
  <si>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</si>
  <si>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</si>
  <si>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</si>
  <si>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</si>
  <si>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</si>
  <si>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</si>
  <si>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</si>
  <si>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</si>
  <si>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</si>
  <si>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</si>
  <si>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</si>
  <si>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</si>
  <si>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</si>
  <si>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</si>
  <si>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</si>
  <si>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</si>
  <si>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</si>
  <si>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</si>
  <si>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</si>
  <si>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</si>
  <si>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</si>
  <si>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</si>
  <si>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</si>
  <si>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</si>
  <si>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</si>
  <si>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</si>
  <si>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</si>
  <si>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</si>
  <si>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</si>
  <si>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</si>
  <si>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</si>
  <si>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</si>
  <si>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</si>
  <si>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</si>
  <si>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</si>
  <si>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</si>
  <si>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</si>
  <si>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</si>
  <si>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</si>
  <si>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</si>
  <si>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</si>
  <si>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</si>
  <si>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</si>
  <si>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</si>
  <si>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</si>
  <si>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</si>
  <si>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</si>
  <si>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</si>
  <si>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</si>
  <si>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</si>
  <si>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</si>
  <si>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</si>
  <si>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</si>
  <si>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</si>
  <si>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</si>
  <si>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</si>
  <si>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</si>
  <si>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</si>
  <si>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</si>
  <si>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</si>
  <si>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</si>
  <si>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</si>
  <si>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</si>
  <si>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</si>
  <si>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</si>
  <si>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</si>
  <si>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</si>
  <si>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</si>
  <si>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</si>
  <si>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</si>
  <si>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</si>
  <si>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</si>
  <si>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</si>
  <si>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</si>
  <si>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</si>
  <si>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</si>
  <si>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</si>
  <si>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</si>
  <si>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</si>
  <si>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</si>
  <si>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</si>
  <si>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</si>
  <si>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</si>
  <si>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</si>
  <si>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</si>
  <si>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</si>
  <si>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</si>
  <si>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</si>
  <si>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</si>
  <si>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</si>
  <si>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</si>
  <si>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</si>
  <si>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</si>
  <si>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</si>
  <si>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</si>
  <si>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</si>
  <si>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</si>
  <si>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</si>
  <si>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</si>
  <si>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</si>
  <si>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</si>
  <si>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</si>
  <si>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</si>
  <si>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</si>
  <si>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</si>
  <si>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</si>
  <si>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</si>
  <si>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</si>
  <si>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</si>
  <si>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</si>
  <si>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</si>
  <si>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</si>
  <si>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</si>
  <si>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</si>
  <si>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</si>
  <si>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</si>
  <si>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</si>
  <si>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</si>
  <si>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</si>
  <si>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</si>
  <si>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</si>
  <si>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</si>
  <si>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</si>
  <si>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</si>
  <si>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</si>
  <si>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</si>
  <si>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</si>
  <si>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</si>
  <si>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</si>
  <si>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</si>
  <si>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</si>
  <si>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</si>
  <si>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</si>
  <si>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</si>
  <si>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</si>
  <si>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</si>
  <si>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</si>
  <si>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</si>
  <si>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</si>
  <si>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</si>
  <si>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</si>
  <si>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</si>
  <si>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</si>
  <si>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</si>
  <si>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</si>
  <si>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</si>
  <si>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</si>
  <si>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</si>
  <si>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</si>
  <si>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</si>
  <si>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</si>
  <si>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</si>
  <si>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</si>
  <si>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</si>
  <si>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</si>
  <si>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</si>
  <si>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</si>
  <si>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</si>
  <si>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</si>
  <si>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</si>
  <si>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</si>
  <si>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</si>
  <si>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</si>
  <si>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</si>
  <si>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</si>
  <si>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</si>
  <si>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</si>
  <si>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</si>
  <si>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</si>
  <si>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</si>
  <si>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</si>
  <si>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</si>
  <si>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</si>
  <si>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</si>
  <si>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</si>
  <si>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</si>
  <si>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</si>
  <si>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</si>
  <si>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</si>
  <si>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</si>
  <si>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</si>
  <si>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</si>
  <si>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</si>
  <si>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</si>
  <si>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</si>
  <si>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</si>
  <si>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</si>
  <si>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</si>
  <si>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</si>
  <si>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</si>
  <si>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</si>
  <si>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</si>
  <si>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</si>
  <si>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</si>
  <si>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</si>
  <si>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</si>
  <si>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</si>
  <si>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</si>
  <si>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</si>
  <si>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</si>
  <si>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</si>
  <si>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</si>
  <si>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</si>
  <si>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</si>
  <si>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</si>
  <si>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</si>
  <si>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</si>
  <si>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</si>
  <si>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</si>
  <si>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</si>
  <si>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</si>
  <si>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</si>
  <si>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</si>
  <si>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</si>
  <si>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</si>
  <si>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</si>
  <si>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</si>
  <si>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</si>
  <si>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</si>
  <si>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</si>
  <si>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</si>
  <si>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</si>
  <si>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</si>
  <si>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</si>
  <si>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</si>
  <si>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</si>
  <si>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</si>
  <si>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</si>
  <si>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</si>
  <si>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</si>
  <si>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</si>
  <si>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</si>
  <si>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</si>
  <si>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</si>
  <si>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</si>
  <si>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</si>
  <si>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</si>
  <si>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</si>
  <si>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</si>
  <si>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</si>
  <si>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</si>
  <si>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</si>
  <si>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</si>
  <si>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</si>
  <si>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</si>
  <si>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</si>
  <si>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</si>
  <si>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</si>
  <si>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</si>
  <si>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</si>
  <si>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</si>
  <si>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</si>
  <si>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</si>
  <si>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</si>
  <si>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</si>
  <si>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</si>
  <si>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</si>
  <si>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</si>
  <si>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</si>
  <si>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</si>
  <si>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</si>
  <si>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</si>
  <si>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</si>
  <si>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</si>
  <si>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</si>
  <si>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</si>
  <si>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</si>
  <si>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</si>
  <si>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</si>
  <si>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</si>
  <si>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</si>
  <si>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</si>
  <si>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</si>
  <si>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</si>
  <si>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</si>
  <si>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</si>
  <si>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</si>
  <si>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</si>
  <si>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</si>
  <si>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</si>
  <si>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</si>
  <si>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</si>
  <si>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</si>
  <si>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</si>
  <si>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</si>
  <si>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</si>
  <si>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</si>
  <si>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</si>
  <si>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</si>
  <si>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</si>
  <si>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</si>
  <si>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</si>
  <si>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</si>
  <si>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</si>
  <si>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</si>
  <si>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</si>
  <si>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</si>
  <si>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</si>
  <si>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</si>
  <si>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</si>
  <si>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</si>
  <si>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</si>
  <si>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</si>
  <si>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</si>
  <si>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</si>
  <si>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</si>
  <si>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</si>
  <si>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</si>
  <si>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</si>
  <si>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</si>
  <si>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</si>
  <si>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</si>
  <si>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</si>
  <si>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</si>
  <si>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</si>
  <si>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</si>
  <si>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</si>
  <si>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</si>
  <si>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</si>
  <si>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</si>
  <si>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</si>
  <si>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</si>
  <si>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</si>
  <si>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</si>
  <si>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</si>
  <si>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</si>
  <si>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</si>
  <si>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</si>
  <si>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</si>
  <si>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</si>
  <si>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</si>
  <si>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</si>
  <si>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</si>
  <si>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</si>
  <si>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</si>
  <si>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</si>
  <si>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</si>
  <si>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</si>
  <si>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</si>
  <si>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</si>
  <si>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</si>
  <si>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</si>
  <si>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</si>
  <si>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</si>
  <si>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</si>
  <si>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</si>
  <si>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</si>
  <si>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</si>
  <si>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</si>
  <si>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</si>
  <si>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</si>
  <si>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</si>
  <si>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</si>
  <si>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</si>
  <si>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</si>
  <si>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</si>
  <si>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</si>
  <si>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</si>
  <si>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</si>
  <si>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</si>
  <si>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</si>
  <si>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</si>
  <si>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</si>
  <si>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</si>
  <si>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</si>
  <si>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</si>
  <si>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</si>
  <si>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</si>
  <si>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</si>
  <si>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</si>
  <si>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</si>
  <si>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</si>
  <si>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</si>
  <si>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</si>
  <si>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</si>
  <si>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</si>
  <si>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</si>
  <si>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</si>
  <si>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</si>
  <si>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</si>
  <si>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</si>
  <si>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</si>
  <si>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</si>
  <si>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</si>
  <si>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</si>
  <si>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</si>
  <si>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</si>
  <si>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</si>
  <si>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</si>
  <si>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</si>
  <si>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</si>
  <si>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</si>
  <si>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</si>
  <si>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</si>
  <si>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</si>
  <si>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</si>
  <si>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</si>
  <si>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</si>
  <si>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</si>
  <si>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</si>
  <si>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</si>
  <si>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</si>
  <si>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</si>
  <si>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</si>
  <si>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</si>
  <si>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</si>
  <si>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</si>
  <si>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</si>
  <si>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</si>
  <si>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</si>
  <si>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</si>
  <si>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</si>
  <si>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</si>
  <si>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</si>
  <si>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</si>
  <si>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</si>
  <si>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</si>
  <si>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</si>
  <si>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</si>
  <si>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</si>
  <si>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</si>
  <si>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</si>
  <si>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</si>
  <si>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</si>
  <si>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</si>
  <si>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</si>
  <si>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</si>
  <si>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</si>
  <si>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</si>
  <si>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</si>
  <si>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</si>
  <si>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</si>
  <si>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</si>
  <si>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</si>
  <si>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</si>
  <si>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</si>
  <si>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</si>
  <si>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</si>
  <si>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</si>
  <si>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</si>
  <si>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</si>
  <si>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</si>
  <si>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</si>
  <si>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</si>
  <si>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</si>
  <si>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</si>
  <si>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</si>
  <si>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</si>
  <si>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</si>
  <si>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</si>
  <si>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</si>
  <si>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</si>
  <si>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</si>
  <si>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</si>
  <si>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</si>
  <si>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</si>
  <si>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</si>
  <si>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</si>
  <si>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</si>
  <si>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</si>
  <si>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</si>
  <si>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</si>
  <si>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</si>
  <si>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</si>
  <si>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</si>
  <si>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</si>
  <si>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</si>
  <si>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</si>
  <si>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</si>
  <si>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</si>
  <si>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</si>
  <si>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</si>
  <si>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</si>
  <si>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</si>
  <si>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</si>
  <si>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</si>
  <si>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</si>
  <si>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</si>
  <si>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</si>
  <si>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</si>
  <si>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</si>
  <si>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</si>
  <si>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</si>
  <si>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</si>
  <si>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</si>
  <si>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</si>
  <si>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</si>
  <si>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</si>
  <si>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</si>
  <si>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</si>
  <si>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</si>
  <si>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</si>
  <si>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</si>
  <si>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</si>
  <si>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</si>
  <si>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</si>
  <si>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</si>
  <si>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</si>
  <si>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</si>
  <si>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</si>
  <si>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</si>
  <si>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</si>
  <si>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</si>
  <si>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</si>
  <si>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</si>
  <si>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</si>
  <si>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</si>
  <si>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</si>
  <si>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</si>
  <si>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</si>
  <si>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</si>
  <si>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</si>
  <si>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</si>
  <si>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</si>
  <si>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</si>
  <si>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</si>
  <si>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</si>
  <si>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</si>
  <si>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</si>
  <si>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</si>
  <si>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</si>
  <si>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</si>
  <si>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</si>
  <si>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</si>
  <si>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</si>
  <si>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</si>
  <si>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</si>
  <si>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</si>
  <si>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</si>
  <si>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</si>
  <si>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</si>
  <si>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</si>
  <si>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</si>
  <si>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</si>
  <si>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</si>
  <si>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</si>
  <si>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</si>
  <si>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</si>
  <si>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</si>
  <si>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</si>
  <si>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</si>
  <si>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</si>
  <si>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</si>
  <si>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</si>
  <si>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</si>
  <si>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</si>
  <si>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</si>
  <si>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</si>
  <si>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</si>
  <si>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</si>
  <si>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</si>
  <si>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</si>
  <si>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</si>
  <si>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</si>
  <si>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</si>
  <si>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</si>
  <si>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</si>
  <si>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</si>
  <si>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</si>
  <si>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</si>
  <si>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</si>
  <si>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</si>
  <si>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</si>
  <si>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</si>
  <si>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</si>
  <si>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</si>
  <si>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</si>
  <si>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</si>
  <si>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</si>
  <si>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</si>
  <si>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</si>
  <si>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</si>
  <si>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</si>
  <si>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</si>
  <si>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</si>
  <si>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</si>
  <si>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</si>
  <si>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</si>
  <si>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</si>
  <si>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</si>
  <si>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</si>
  <si>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</si>
  <si>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</si>
  <si>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</si>
  <si>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</si>
  <si>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</si>
  <si>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</si>
  <si>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</si>
  <si>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</si>
  <si>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</si>
  <si>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</si>
  <si>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</si>
  <si>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</si>
  <si>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</si>
  <si>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</si>
  <si>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</si>
  <si>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</si>
  <si>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</si>
  <si>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</si>
  <si>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</si>
  <si>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</si>
  <si>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</si>
  <si>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</si>
  <si>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</si>
  <si>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</si>
  <si>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</si>
  <si>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</si>
  <si>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</si>
  <si>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</si>
  <si>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</si>
  <si>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</si>
  <si>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</si>
  <si>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</si>
  <si>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</si>
  <si>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</si>
  <si>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</si>
  <si>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</si>
  <si>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</si>
  <si>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</si>
  <si>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</si>
  <si>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</si>
  <si>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</si>
  <si>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</si>
  <si>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</si>
  <si>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</si>
  <si>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</si>
  <si>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</si>
  <si>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</si>
  <si>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</si>
  <si>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</si>
  <si>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</si>
  <si>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</si>
  <si>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</si>
  <si>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</si>
  <si>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</si>
  <si>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</si>
  <si>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</si>
  <si>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</si>
  <si>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</si>
  <si>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</si>
  <si>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</si>
  <si>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</si>
  <si>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</si>
  <si>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</si>
  <si>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</si>
  <si>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</si>
  <si>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</si>
  <si>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</si>
  <si>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</si>
  <si>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</si>
  <si>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</si>
  <si>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</si>
  <si>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</si>
  <si>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</si>
  <si>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</si>
  <si>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</si>
  <si>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</si>
  <si>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</si>
  <si>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</si>
  <si>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</si>
  <si>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</si>
  <si>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</si>
  <si>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</si>
  <si>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</si>
  <si>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</si>
  <si>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</si>
  <si>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</si>
  <si>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</si>
  <si>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</si>
  <si>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</si>
  <si>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</si>
  <si>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</si>
  <si>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</si>
  <si>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</si>
  <si>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</si>
  <si>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</si>
  <si>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</si>
  <si>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</si>
  <si>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</si>
  <si>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</si>
  <si>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</si>
  <si>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</si>
  <si>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</si>
  <si>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</si>
  <si>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</si>
  <si>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</si>
  <si>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</si>
  <si>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</si>
  <si>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</si>
  <si>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</si>
  <si>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</si>
  <si>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</si>
  <si>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</si>
  <si>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</si>
  <si>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</si>
  <si>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</si>
  <si>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</si>
  <si>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</si>
  <si>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</si>
  <si>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</si>
  <si>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</si>
  <si>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</si>
  <si>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</si>
  <si>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</si>
  <si>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</si>
  <si>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</si>
  <si>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</si>
  <si>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</si>
  <si>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</si>
  <si>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</si>
  <si>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</si>
  <si>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</si>
  <si>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</si>
  <si>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</si>
  <si>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</si>
  <si>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</si>
  <si>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</si>
  <si>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</si>
  <si>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</si>
  <si>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</si>
  <si>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</si>
  <si>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</si>
  <si>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</si>
  <si>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</si>
  <si>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</si>
  <si>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</si>
  <si>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</si>
  <si>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</si>
  <si>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</si>
  <si>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</si>
  <si>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</si>
  <si>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</si>
  <si>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</si>
  <si>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</si>
  <si>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</si>
  <si>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</si>
  <si>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</si>
  <si>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</si>
  <si>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</si>
  <si>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</si>
  <si>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</si>
  <si>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</si>
  <si>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</si>
  <si>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</si>
  <si>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</si>
  <si>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</si>
  <si>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</si>
  <si>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</si>
  <si>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</si>
  <si>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</si>
  <si>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</si>
  <si>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</si>
  <si>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</si>
  <si>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</si>
  <si>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</si>
  <si>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</si>
  <si>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</si>
  <si>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</si>
  <si>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</si>
  <si>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</si>
  <si>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</si>
  <si>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</si>
  <si>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</si>
  <si>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</si>
  <si>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</si>
  <si>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</si>
  <si>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</si>
  <si>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</si>
  <si>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</si>
  <si>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</si>
  <si>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</si>
  <si>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</si>
  <si>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</si>
  <si>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</si>
  <si>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</si>
  <si>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</si>
  <si>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</si>
  <si>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</si>
  <si>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</si>
  <si>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</si>
  <si>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</si>
  <si>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</si>
  <si>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</si>
  <si>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</si>
  <si>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</si>
  <si>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</si>
  <si>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</si>
  <si>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</si>
  <si>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</si>
  <si>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</si>
  <si>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</si>
  <si>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</si>
  <si>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</si>
  <si>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</si>
  <si>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</si>
  <si>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</si>
  <si>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</si>
  <si>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</si>
  <si>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</si>
  <si>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</si>
  <si>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</si>
  <si>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</si>
  <si>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</si>
  <si>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</si>
  <si>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</si>
  <si>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</si>
  <si>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</si>
  <si>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</si>
  <si>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</si>
  <si>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</si>
  <si>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</si>
  <si>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</si>
  <si>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</si>
  <si>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</si>
  <si>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</si>
  <si>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</si>
  <si>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</si>
  <si>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</si>
  <si>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</si>
  <si>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</si>
  <si>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</si>
  <si>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</si>
  <si>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</si>
  <si>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</si>
  <si>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</si>
  <si>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</si>
  <si>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</si>
  <si>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</si>
  <si>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</si>
  <si>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</si>
  <si>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</si>
  <si>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</si>
  <si>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</si>
  <si>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</si>
  <si>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</si>
  <si>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</si>
  <si>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</si>
  <si>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</si>
  <si>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</si>
  <si>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</si>
  <si>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</si>
  <si>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</si>
  <si>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</si>
  <si>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</si>
  <si>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</si>
  <si>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</si>
  <si>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</si>
  <si>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</si>
  <si>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</si>
  <si>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</si>
  <si>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</si>
  <si>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</si>
  <si>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</si>
  <si>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</si>
  <si>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</si>
  <si>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</si>
  <si>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</si>
  <si>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</si>
  <si>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</si>
  <si>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</si>
  <si>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</si>
  <si>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</si>
  <si>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</si>
  <si>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</si>
  <si>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</si>
  <si>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</si>
  <si>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</si>
  <si>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</si>
  <si>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</si>
  <si>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</si>
  <si>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</si>
  <si>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</si>
  <si>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</si>
  <si>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</si>
  <si>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</si>
  <si>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</si>
  <si>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</si>
  <si>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</si>
  <si>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</si>
  <si>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</si>
  <si>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</si>
  <si>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</si>
  <si>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</si>
  <si>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</si>
  <si>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</si>
  <si>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</si>
  <si>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</si>
  <si>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</si>
  <si>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</si>
  <si>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</si>
  <si>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</si>
  <si>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</si>
  <si>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</si>
  <si>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</si>
  <si>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</si>
  <si>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</si>
  <si>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</si>
  <si>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</si>
  <si>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</si>
  <si>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</si>
  <si>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</si>
  <si>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</si>
  <si>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</si>
  <si>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</si>
  <si>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</si>
  <si>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</si>
  <si>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</si>
  <si>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</si>
  <si>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</si>
  <si>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</si>
  <si>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</si>
  <si>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</si>
  <si>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</si>
  <si>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</si>
  <si>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</si>
  <si>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</si>
  <si>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</si>
  <si>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</si>
  <si>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</si>
  <si>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</si>
  <si>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</si>
  <si>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</si>
  <si>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</si>
  <si>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</si>
  <si>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</si>
  <si>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</si>
  <si>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</si>
  <si>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</si>
  <si>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</si>
  <si>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</si>
  <si>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</si>
  <si>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</si>
  <si>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</si>
  <si>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</si>
  <si>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</si>
  <si>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</si>
  <si>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</si>
  <si>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</si>
  <si>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</si>
  <si>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</si>
  <si>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</si>
  <si>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</si>
  <si>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</si>
  <si>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</si>
  <si>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</si>
  <si>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</si>
  <si>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</si>
  <si>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</si>
  <si>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</si>
  <si>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</si>
  <si>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</si>
  <si>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</si>
  <si>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</si>
  <si>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</si>
  <si>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</si>
  <si>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</si>
  <si>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</si>
  <si>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</si>
  <si>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</si>
  <si>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</si>
  <si>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</si>
  <si>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</si>
  <si>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</si>
  <si>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</si>
  <si>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</si>
  <si>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</si>
  <si>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</si>
  <si>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</si>
  <si>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</si>
  <si>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</si>
  <si>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</si>
  <si>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</si>
  <si>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</si>
  <si>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</si>
  <si>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</si>
  <si>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</si>
  <si>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</si>
  <si>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</si>
  <si>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</si>
  <si>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</si>
  <si>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</si>
  <si>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</si>
  <si>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</si>
  <si>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</si>
  <si>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</si>
  <si>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</si>
  <si>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</si>
  <si>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</si>
  <si>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</si>
  <si>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</si>
  <si>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</si>
  <si>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</si>
  <si>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</si>
  <si>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</si>
  <si>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</si>
  <si>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</si>
  <si>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</si>
  <si>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</si>
  <si>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</si>
  <si>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</si>
  <si>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</si>
  <si>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</si>
  <si>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</si>
  <si>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</si>
  <si>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</si>
  <si>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</si>
  <si>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</si>
  <si>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</si>
  <si>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</si>
  <si>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</si>
  <si>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</si>
  <si>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</si>
  <si>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</si>
  <si>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</si>
  <si>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</si>
  <si>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</si>
  <si>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</si>
  <si>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</si>
  <si>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</si>
  <si>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</si>
  <si>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</si>
  <si>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</si>
  <si>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</si>
  <si>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</si>
  <si>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</si>
  <si>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</si>
  <si>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</si>
  <si>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</si>
  <si>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</si>
  <si>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</si>
  <si>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</si>
  <si>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</si>
  <si>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</si>
  <si>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</si>
  <si>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</si>
  <si>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</si>
  <si>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</si>
  <si>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</si>
  <si>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</si>
  <si>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</si>
  <si>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</si>
  <si>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</si>
  <si>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</si>
  <si>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</si>
  <si>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</si>
  <si>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</si>
  <si>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</si>
  <si>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</si>
  <si>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</si>
  <si>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</si>
  <si>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</si>
  <si>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</si>
  <si>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</si>
  <si>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</si>
  <si>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</si>
  <si>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</si>
  <si>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</si>
  <si>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</si>
  <si>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</si>
  <si>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</si>
  <si>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</si>
  <si>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</si>
  <si>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</si>
  <si>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</si>
  <si>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</si>
  <si>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</si>
  <si>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</si>
  <si>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</si>
  <si>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</si>
  <si>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</si>
  <si>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</si>
  <si>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</si>
  <si>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</si>
  <si>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</si>
  <si>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</si>
  <si>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</si>
  <si>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</si>
  <si>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</si>
  <si>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</si>
  <si>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</si>
  <si>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</si>
  <si>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</si>
  <si>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</si>
  <si>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</si>
  <si>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</si>
  <si>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</si>
  <si>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</si>
  <si>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</si>
  <si>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</si>
  <si>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</si>
  <si>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</si>
  <si>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</si>
  <si>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</si>
  <si>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</si>
  <si>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</si>
  <si>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</si>
  <si>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</si>
  <si>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</si>
  <si>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</si>
  <si>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</si>
  <si>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</si>
  <si>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</si>
  <si>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</si>
  <si>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</si>
  <si>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</si>
  <si>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</si>
  <si>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</si>
  <si>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</si>
  <si>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</si>
  <si>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</si>
  <si>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</si>
  <si>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</si>
  <si>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</si>
  <si>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</si>
  <si>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</si>
  <si>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</si>
  <si>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</si>
  <si>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</si>
  <si>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</si>
  <si>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</si>
  <si>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</si>
  <si>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</si>
  <si>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</si>
  <si>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</si>
  <si>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</si>
  <si>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</si>
  <si>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</si>
  <si>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</si>
  <si>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</si>
  <si>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</si>
  <si>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</si>
  <si>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</si>
  <si>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</si>
  <si>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</si>
  <si>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</si>
  <si>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</si>
  <si>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</si>
  <si>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</si>
  <si>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</si>
  <si>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</si>
  <si>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</si>
  <si>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</si>
  <si>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</si>
  <si>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</si>
  <si>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</si>
  <si>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</si>
  <si>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</si>
  <si>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</si>
  <si>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</si>
  <si>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</si>
  <si>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</si>
  <si>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</si>
  <si>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</si>
  <si>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</si>
  <si>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</si>
  <si>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</si>
  <si>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</si>
  <si>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</si>
  <si>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</si>
  <si>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</si>
  <si>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</si>
  <si>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</si>
  <si>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</si>
  <si>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</si>
  <si>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</si>
  <si>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</si>
  <si>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</si>
  <si>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</si>
  <si>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</si>
  <si>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</si>
  <si>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</si>
  <si>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</si>
  <si>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</si>
  <si>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</si>
  <si>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</si>
  <si>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</si>
  <si>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</si>
  <si>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</si>
  <si>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</si>
  <si>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</si>
  <si>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</si>
  <si>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</si>
  <si>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</si>
  <si>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</si>
  <si>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</si>
  <si>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</si>
  <si>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</si>
  <si>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</si>
  <si>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</si>
  <si>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</si>
  <si>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</si>
  <si>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</si>
  <si>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</si>
  <si>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</si>
  <si>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</si>
  <si>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</si>
  <si>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</si>
  <si>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</si>
  <si>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</si>
  <si>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</si>
  <si>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</si>
  <si>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</si>
  <si>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</si>
  <si>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</si>
  <si>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</si>
  <si>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</si>
  <si>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</si>
  <si>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</si>
  <si>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</si>
  <si>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</si>
  <si>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</si>
  <si>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</si>
  <si>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</si>
  <si>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</si>
  <si>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</si>
  <si>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</si>
  <si>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</si>
  <si>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</si>
  <si>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</si>
  <si>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</si>
  <si>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</si>
  <si>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</si>
  <si>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</si>
  <si>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</si>
  <si>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</si>
  <si>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</si>
  <si>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</si>
  <si>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</si>
  <si>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</si>
  <si>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</si>
  <si>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</si>
  <si>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</si>
  <si>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</si>
  <si>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</si>
  <si>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</si>
  <si>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</si>
  <si>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</si>
  <si>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</si>
  <si>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</si>
  <si>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</si>
  <si>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</si>
  <si>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</si>
  <si>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</si>
  <si>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</si>
  <si>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</si>
  <si>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</si>
  <si>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</si>
  <si>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</si>
  <si>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</si>
  <si>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</si>
  <si>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</si>
  <si>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</si>
  <si>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</si>
  <si>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</si>
  <si>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</si>
  <si>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</si>
  <si>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</si>
  <si>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</si>
  <si>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</si>
  <si>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</si>
  <si>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</si>
  <si>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</si>
  <si>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</si>
  <si>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</si>
  <si>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</si>
  <si>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</si>
  <si>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</si>
  <si>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</si>
  <si>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</si>
  <si>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</si>
  <si>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</si>
  <si>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</si>
  <si>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</si>
  <si>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</si>
  <si>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</si>
  <si>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</si>
  <si>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</si>
  <si>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</si>
  <si>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</si>
  <si>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</si>
  <si>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</si>
  <si>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</si>
  <si>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</si>
  <si>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</si>
  <si>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</si>
  <si>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</si>
  <si>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</si>
  <si>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</si>
  <si>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</si>
  <si>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</si>
  <si>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</si>
  <si>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</si>
  <si>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</si>
  <si>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</si>
  <si>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</si>
  <si>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</si>
  <si>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</si>
  <si>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</si>
  <si>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</si>
  <si>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</si>
  <si>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</si>
  <si>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</si>
  <si>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</si>
  <si>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</si>
  <si>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</si>
  <si>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</si>
  <si>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</si>
  <si>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</si>
  <si>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</si>
  <si>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</si>
  <si>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</si>
  <si>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</si>
  <si>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</si>
  <si>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</si>
  <si>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</si>
  <si>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</si>
  <si>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</si>
  <si>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</si>
  <si>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</si>
  <si>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</si>
  <si>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</si>
  <si>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</si>
  <si>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</si>
  <si>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</si>
  <si>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</si>
  <si>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</si>
  <si>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</si>
  <si>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</si>
  <si>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</si>
  <si>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</si>
  <si>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</si>
  <si>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</si>
  <si>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</si>
  <si>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</si>
  <si>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</si>
  <si>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</si>
  <si>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</si>
  <si>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</si>
  <si>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</si>
  <si>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</si>
  <si>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</si>
  <si>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</si>
  <si>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</si>
  <si>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</si>
  <si>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</si>
  <si>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</si>
  <si>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</si>
  <si>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</si>
  <si>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</si>
  <si>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</si>
  <si>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</si>
  <si>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</si>
  <si>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</si>
  <si>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</si>
  <si>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</si>
  <si>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</si>
  <si>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</si>
  <si>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</si>
  <si>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</si>
  <si>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</si>
  <si>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</si>
  <si>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</si>
  <si>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</si>
  <si>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</si>
  <si>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</si>
  <si>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</si>
  <si>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</si>
  <si>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</si>
  <si>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</si>
  <si>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</si>
  <si>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</si>
  <si>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</si>
  <si>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</si>
  <si>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</si>
  <si>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</si>
  <si>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</si>
  <si>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</si>
  <si>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</si>
  <si>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</si>
  <si>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</si>
  <si>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</si>
  <si>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</si>
  <si>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</si>
  <si>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</si>
  <si>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</si>
  <si>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</si>
  <si>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</si>
  <si>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</si>
  <si>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</si>
  <si>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</si>
  <si>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</si>
  <si>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</si>
  <si>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</si>
  <si>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</si>
  <si>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</si>
  <si>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</si>
  <si>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</si>
  <si>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</si>
  <si>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</si>
  <si>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</si>
  <si>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</si>
  <si>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</si>
  <si>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</si>
  <si>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</si>
  <si>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</si>
  <si>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</si>
  <si>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</si>
  <si>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</si>
  <si>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</si>
  <si>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</si>
  <si>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</si>
  <si>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</si>
  <si>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</si>
  <si>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</si>
  <si>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</si>
  <si>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</si>
  <si>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</si>
  <si>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</si>
  <si>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</si>
  <si>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</si>
  <si>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</si>
  <si>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</si>
  <si>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</si>
  <si>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</si>
  <si>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</si>
  <si>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</si>
  <si>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</si>
  <si>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</si>
  <si>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</si>
  <si>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</si>
  <si>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</si>
  <si>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</si>
  <si>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</si>
  <si>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</si>
  <si>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</si>
  <si>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</si>
  <si>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</si>
  <si>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</si>
  <si>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</si>
  <si>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</si>
  <si>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</si>
  <si>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</si>
  <si>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</si>
  <si>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</si>
  <si>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</si>
  <si>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</si>
  <si>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</si>
  <si>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</si>
  <si>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</si>
  <si>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</si>
  <si>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</si>
  <si>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</si>
  <si>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</si>
  <si>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</si>
  <si>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</si>
  <si>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</si>
  <si>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</si>
  <si>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</si>
  <si>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</si>
  <si>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</si>
  <si>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</si>
  <si>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</si>
  <si>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</si>
  <si>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</si>
  <si>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</si>
  <si>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</si>
  <si>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</si>
  <si>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</si>
  <si>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</si>
  <si>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</si>
  <si>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</si>
  <si>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</si>
  <si>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</si>
  <si>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</si>
  <si>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</si>
  <si>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</si>
  <si>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</si>
  <si>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</si>
  <si>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</si>
  <si>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</si>
  <si>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</si>
  <si>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</si>
  <si>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</si>
  <si>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</si>
  <si>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</si>
  <si>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</si>
  <si>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</si>
  <si>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</si>
  <si>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</si>
  <si>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</si>
  <si>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</si>
  <si>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</si>
  <si>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</si>
  <si>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</si>
  <si>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</si>
  <si>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</si>
  <si>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</si>
  <si>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</si>
  <si>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</si>
  <si>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</si>
  <si>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</si>
  <si>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</si>
  <si>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</si>
  <si>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</si>
  <si>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</si>
  <si>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</si>
  <si>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</si>
  <si>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</si>
  <si>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</si>
  <si>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</si>
  <si>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</si>
  <si>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</si>
  <si>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</si>
  <si>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</si>
  <si>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</si>
  <si>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</si>
  <si>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</si>
  <si>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</si>
  <si>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</si>
  <si>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</si>
  <si>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</si>
  <si>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</si>
  <si>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</si>
  <si>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</si>
  <si>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</si>
  <si>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</si>
  <si>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</si>
  <si>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</si>
  <si>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</si>
  <si>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</si>
  <si>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</si>
  <si>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</si>
  <si>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</si>
  <si>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</si>
  <si>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</si>
  <si>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</si>
  <si>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</si>
  <si>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</si>
  <si>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</si>
  <si>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</si>
  <si>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</si>
  <si>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</si>
  <si>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</si>
  <si>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</si>
  <si>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</si>
  <si>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</si>
  <si>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</si>
  <si>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</si>
  <si>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</si>
  <si>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</si>
  <si>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</si>
  <si>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</si>
  <si>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</si>
  <si>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</si>
  <si>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</si>
  <si>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</si>
  <si>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</si>
  <si>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</si>
  <si>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</si>
  <si>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</si>
  <si>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</si>
  <si>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</si>
  <si>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</si>
  <si>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</si>
  <si>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</si>
  <si>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</si>
  <si>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</si>
  <si>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</si>
  <si>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</si>
  <si>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</si>
  <si>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</si>
  <si>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</si>
  <si>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</si>
  <si>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</si>
  <si>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</si>
  <si>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</si>
  <si>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</si>
  <si>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</si>
  <si>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</si>
  <si>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</si>
  <si>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</si>
  <si>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</si>
  <si>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</si>
  <si>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</si>
  <si>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</si>
  <si>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</si>
  <si>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</si>
  <si>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</si>
  <si>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</si>
  <si>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</si>
  <si>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</si>
  <si>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</si>
  <si>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</si>
  <si>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</si>
  <si>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</si>
  <si>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</si>
  <si>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</si>
  <si>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</si>
  <si>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</si>
  <si>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</si>
  <si>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</si>
  <si>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</si>
  <si>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</si>
  <si>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</si>
  <si>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</si>
  <si>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</si>
  <si>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</si>
  <si>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</si>
  <si>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</si>
  <si>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</si>
  <si>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</si>
  <si>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</si>
  <si>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</si>
  <si>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</si>
  <si>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</si>
  <si>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</si>
  <si>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</si>
  <si>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</si>
  <si>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</si>
  <si>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</si>
  <si>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</si>
  <si>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</si>
  <si>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</si>
  <si>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</si>
  <si>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</si>
  <si>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</si>
  <si>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</si>
  <si>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</si>
  <si>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</si>
  <si>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</si>
  <si>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</si>
  <si>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</si>
  <si>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</si>
  <si>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</si>
  <si>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</si>
  <si>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</si>
  <si>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</si>
  <si>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</si>
  <si>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</si>
  <si>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</si>
  <si>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</si>
  <si>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</si>
  <si>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</si>
  <si>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</si>
  <si>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</si>
  <si>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</si>
  <si>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</si>
  <si>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</si>
  <si>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</si>
  <si>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</si>
  <si>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</si>
  <si>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</si>
  <si>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</si>
  <si>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</si>
  <si>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</si>
  <si>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</si>
  <si>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</si>
  <si>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</si>
  <si>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</si>
  <si>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</si>
  <si>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</si>
  <si>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</si>
  <si>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</si>
  <si>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</si>
  <si>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</si>
  <si>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</si>
  <si>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</si>
  <si>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</si>
  <si>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</si>
  <si>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</si>
  <si>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</si>
  <si>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</si>
  <si>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</si>
  <si>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</si>
  <si>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</si>
  <si>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</si>
  <si>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</si>
  <si>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</si>
  <si>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</si>
  <si>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</si>
  <si>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</si>
  <si>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</si>
  <si>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</si>
  <si>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</si>
  <si>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</si>
  <si>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</si>
  <si>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</si>
  <si>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</si>
  <si>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</si>
  <si>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</si>
  <si>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</si>
  <si>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</si>
  <si>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</si>
  <si>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</si>
  <si>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</si>
  <si>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</si>
  <si>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</si>
  <si>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</si>
  <si>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</si>
  <si>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</si>
  <si>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</si>
  <si>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</si>
  <si>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</si>
  <si>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</si>
  <si>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</si>
  <si>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</si>
  <si>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</si>
  <si>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</si>
  <si>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</si>
  <si>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</si>
  <si>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</si>
  <si>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</si>
  <si>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</si>
  <si>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</si>
  <si>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</si>
  <si>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</si>
  <si>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</si>
  <si>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</si>
  <si>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</si>
  <si>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</si>
  <si>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</si>
  <si>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</si>
  <si>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</si>
  <si>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</si>
  <si>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</si>
  <si>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</si>
  <si>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</si>
  <si>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</si>
  <si>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</si>
  <si>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</si>
  <si>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</si>
  <si>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</si>
  <si>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</si>
  <si>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</si>
  <si>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</si>
  <si>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</si>
  <si>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</si>
  <si>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</si>
  <si>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</si>
  <si>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</si>
  <si>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</si>
  <si>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</si>
  <si>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</si>
  <si>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</si>
  <si>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</si>
  <si>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</si>
  <si>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</si>
  <si>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</si>
  <si>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</si>
  <si>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</si>
  <si>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</si>
  <si>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</si>
  <si>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</si>
  <si>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</si>
  <si>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</si>
  <si>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</si>
  <si>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</si>
  <si>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</si>
  <si>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</si>
  <si>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</si>
  <si>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</si>
  <si>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</si>
  <si>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</si>
  <si>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</si>
  <si>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</si>
  <si>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</si>
  <si>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</si>
  <si>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</si>
  <si>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</si>
  <si>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</si>
  <si>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</si>
  <si>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</si>
  <si>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</si>
  <si>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</si>
  <si>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</si>
  <si>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</si>
  <si>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</si>
  <si>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</si>
  <si>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</si>
  <si>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</si>
  <si>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</si>
  <si>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</si>
  <si>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</si>
  <si>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</si>
  <si>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</si>
  <si>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</si>
  <si>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</si>
  <si>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</si>
  <si>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</si>
  <si>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</si>
  <si>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</si>
  <si>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</si>
  <si>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</si>
  <si>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</si>
  <si>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</si>
  <si>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</si>
  <si>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</si>
  <si>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</si>
  <si>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</si>
  <si>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</si>
  <si>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</si>
  <si>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</si>
  <si>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</si>
  <si>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</si>
  <si>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</si>
  <si>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</si>
  <si>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</si>
  <si>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</si>
  <si>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</si>
  <si>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</si>
  <si>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</si>
  <si>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</si>
  <si>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</si>
  <si>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</si>
  <si>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</si>
  <si>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</si>
  <si>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</si>
  <si>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</si>
  <si>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</si>
  <si>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</si>
  <si>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</si>
  <si>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</si>
  <si>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</si>
  <si>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</si>
  <si>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</si>
  <si>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</si>
  <si>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</si>
  <si>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</si>
  <si>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</si>
  <si>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</si>
  <si>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</si>
  <si>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</si>
  <si>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</si>
  <si>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</si>
  <si>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</si>
  <si>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</si>
  <si>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</si>
  <si>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</si>
  <si>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</si>
  <si>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</si>
  <si>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</si>
  <si>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</si>
  <si>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</si>
  <si>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</si>
  <si>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</si>
  <si>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</si>
  <si>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</si>
  <si>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</si>
  <si>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</si>
  <si>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</si>
  <si>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</si>
  <si>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</si>
  <si>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</si>
  <si>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</si>
  <si>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</si>
  <si>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</si>
  <si>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</si>
  <si>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</si>
  <si>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</si>
  <si>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</si>
  <si>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</si>
  <si>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</si>
  <si>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</si>
  <si>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</si>
  <si>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</si>
  <si>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</si>
  <si>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</si>
  <si>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</si>
  <si>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</si>
  <si>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</si>
  <si>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</si>
  <si>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</si>
  <si>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</si>
  <si>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</si>
  <si>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</si>
  <si>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</si>
  <si>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</si>
  <si>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</si>
  <si>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</si>
  <si>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</si>
  <si>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</si>
  <si>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</si>
  <si>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</si>
  <si>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</si>
  <si>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</si>
  <si>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</si>
  <si>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</si>
  <si>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</si>
  <si>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</si>
  <si>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</si>
  <si>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</si>
  <si>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</si>
  <si>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</si>
  <si>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</si>
  <si>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</si>
  <si>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</si>
  <si>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</si>
  <si>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</si>
  <si>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</si>
  <si>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</si>
  <si>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</si>
  <si>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</si>
  <si>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</si>
  <si>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</si>
  <si>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</si>
  <si>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</si>
  <si>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</si>
  <si>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</si>
  <si>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</si>
  <si>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</si>
  <si>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</si>
  <si>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</si>
  <si>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</si>
  <si>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</si>
  <si>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</si>
  <si>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</si>
  <si>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</si>
  <si>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</si>
  <si>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</si>
  <si>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</si>
  <si>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</si>
  <si>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</si>
  <si>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</si>
  <si>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</si>
  <si>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</si>
  <si>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</si>
  <si>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</si>
  <si>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</si>
  <si>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</si>
  <si>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</si>
  <si>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</si>
  <si>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</si>
  <si>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</si>
  <si>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</si>
  <si>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</si>
  <si>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</si>
  <si>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</si>
  <si>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</si>
  <si>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</si>
  <si>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</si>
  <si>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</si>
  <si>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</si>
  <si>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</si>
  <si>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</si>
  <si>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</si>
  <si>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</si>
  <si>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</si>
  <si>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</si>
  <si>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</si>
  <si>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</si>
  <si>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</si>
  <si>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</si>
  <si>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</si>
  <si>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</si>
  <si>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</si>
  <si>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</si>
  <si>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</si>
  <si>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</si>
  <si>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</si>
  <si>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</si>
  <si>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</si>
  <si>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</si>
  <si>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</si>
  <si>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</si>
  <si>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</si>
  <si>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</si>
  <si>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</si>
  <si>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</si>
  <si>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</si>
  <si>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</si>
  <si>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</si>
  <si>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</si>
  <si>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</si>
  <si>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</si>
  <si>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</si>
  <si>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</si>
  <si>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</si>
  <si>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</si>
  <si>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</si>
  <si>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</si>
  <si>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</si>
  <si>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</si>
  <si>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</si>
  <si>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</si>
  <si>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</si>
  <si>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</si>
  <si>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</si>
  <si>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</si>
  <si>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</si>
  <si>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</si>
  <si>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</si>
  <si>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</si>
  <si>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</si>
  <si>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</si>
  <si>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</si>
  <si>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</si>
  <si>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</si>
  <si>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</si>
  <si>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</si>
  <si>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</si>
  <si>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</si>
  <si>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</si>
  <si>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</si>
  <si>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</si>
  <si>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</si>
  <si>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</si>
  <si>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</si>
  <si>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</si>
  <si>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</si>
  <si>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</si>
  <si>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</si>
  <si>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</si>
  <si>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</si>
  <si>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</si>
  <si>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</si>
  <si>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</si>
  <si>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</si>
  <si>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</si>
  <si>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</si>
  <si>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</si>
  <si>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</si>
  <si>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</si>
  <si>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</si>
  <si>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</si>
  <si>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</si>
  <si>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</si>
  <si>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</si>
  <si>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</si>
  <si>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</si>
  <si>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</si>
  <si>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</si>
  <si>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</si>
  <si>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</si>
  <si>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</si>
  <si>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</si>
  <si>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</si>
  <si>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</si>
  <si>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</si>
  <si>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</si>
  <si>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</si>
  <si>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</si>
  <si>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</si>
  <si>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</si>
  <si>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</si>
  <si>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</si>
  <si>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</si>
  <si>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</si>
  <si>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</si>
  <si>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</si>
  <si>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</si>
  <si>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</si>
  <si>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</si>
  <si>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</si>
  <si>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</si>
  <si>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</si>
  <si>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</si>
  <si>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</si>
  <si>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</si>
  <si>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</si>
  <si>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</si>
  <si>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</si>
  <si>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</si>
  <si>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</si>
  <si>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</si>
  <si>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</si>
  <si>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</si>
  <si>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</si>
  <si>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</si>
  <si>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</si>
  <si>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</si>
  <si>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</si>
  <si>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</si>
  <si>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</si>
  <si>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</si>
  <si>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</si>
  <si>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</si>
  <si>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</si>
  <si>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</si>
  <si>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</si>
  <si>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</si>
  <si>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</si>
  <si>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</si>
  <si>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</si>
  <si>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</si>
  <si>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</si>
  <si>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</si>
  <si>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</si>
  <si>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</si>
  <si>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</si>
  <si>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</si>
  <si>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</si>
  <si>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</si>
  <si>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</si>
  <si>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</si>
  <si>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</si>
  <si>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</si>
  <si>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</si>
  <si>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</si>
  <si>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</si>
  <si>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</si>
  <si>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</si>
  <si>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</si>
  <si>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</si>
  <si>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</si>
  <si>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</si>
  <si>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</si>
  <si>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</si>
  <si>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</si>
  <si>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</si>
  <si>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</si>
  <si>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</si>
  <si>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</si>
  <si>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</si>
  <si>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</si>
  <si>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</si>
  <si>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</si>
  <si>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</si>
  <si>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</si>
  <si>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</si>
  <si>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</si>
  <si>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</si>
  <si>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</si>
  <si>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</si>
  <si>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</si>
  <si>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</si>
  <si>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</si>
  <si>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</si>
  <si>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</si>
  <si>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</si>
  <si>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</si>
  <si>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</si>
  <si>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</si>
  <si>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</si>
  <si>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</si>
  <si>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</si>
  <si>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</si>
  <si>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</si>
  <si>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</si>
  <si>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</si>
  <si>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</si>
  <si>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</si>
  <si>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</si>
  <si>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</si>
  <si>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</si>
  <si>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</si>
  <si>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</si>
  <si>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</si>
  <si>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</si>
  <si>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</si>
  <si>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</si>
  <si>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</si>
  <si>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</si>
  <si>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</si>
  <si>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</si>
  <si>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</si>
  <si>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</si>
  <si>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</si>
  <si>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</si>
  <si>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</si>
  <si>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</si>
  <si>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</si>
  <si>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</si>
  <si>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</si>
  <si>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</si>
  <si>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</si>
  <si>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</si>
  <si>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</si>
  <si>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</si>
  <si>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</si>
  <si>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</si>
  <si>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</si>
  <si>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</si>
  <si>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</si>
  <si>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</si>
  <si>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</si>
  <si>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</si>
  <si>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</si>
  <si>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</si>
  <si>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</si>
  <si>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</si>
  <si>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</si>
  <si>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</si>
  <si>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</si>
  <si>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</si>
  <si>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</si>
  <si>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</si>
  <si>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</si>
  <si>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</si>
  <si>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</si>
  <si>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</si>
  <si>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</si>
  <si>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</si>
  <si>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</si>
  <si>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</si>
  <si>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</si>
  <si>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</si>
  <si>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</si>
  <si>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</si>
  <si>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</si>
  <si>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</si>
  <si>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</si>
  <si>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</si>
  <si>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</si>
  <si>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</si>
  <si>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</si>
  <si>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</si>
  <si>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</si>
  <si>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</si>
  <si>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</si>
  <si>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</si>
  <si>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</si>
  <si>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</si>
  <si>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</si>
  <si>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</si>
  <si>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</si>
  <si>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</si>
  <si>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</si>
  <si>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</si>
  <si>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</si>
  <si>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</si>
  <si>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</si>
  <si>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</si>
  <si>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</si>
  <si>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</si>
  <si>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</si>
  <si>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</si>
  <si>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</si>
  <si>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</si>
  <si>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</si>
  <si>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</si>
  <si>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</si>
  <si>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</si>
  <si>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</si>
  <si>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</si>
  <si>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</si>
  <si>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</si>
  <si>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</si>
  <si>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</si>
  <si>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</si>
  <si>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</si>
  <si>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</si>
  <si>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</si>
  <si>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</si>
  <si>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</si>
  <si>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</si>
  <si>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</si>
  <si>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</si>
  <si>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</si>
  <si>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</si>
  <si>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</si>
  <si>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</si>
  <si>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</si>
  <si>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</si>
  <si>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</si>
  <si>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</si>
  <si>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</si>
  <si>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</si>
  <si>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</si>
  <si>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</si>
  <si>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</si>
  <si>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</si>
  <si>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</si>
  <si>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</si>
  <si>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</si>
  <si>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</si>
  <si>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</si>
  <si>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</si>
  <si>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</si>
  <si>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</si>
  <si>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</si>
  <si>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</si>
  <si>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</si>
  <si>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</si>
  <si>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</si>
  <si>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</si>
  <si>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</si>
  <si>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</si>
  <si>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</si>
  <si>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</si>
  <si>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</si>
  <si>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</si>
  <si>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</si>
  <si>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</si>
  <si>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</si>
  <si>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</si>
  <si>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</si>
  <si>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</si>
  <si>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</si>
  <si>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</si>
  <si>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</si>
  <si>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</si>
  <si>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</si>
  <si>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</si>
  <si>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</si>
  <si>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</si>
  <si>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</si>
  <si>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</si>
  <si>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</si>
  <si>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</si>
  <si>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</si>
  <si>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</si>
  <si>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</si>
  <si>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</si>
  <si>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</si>
  <si>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</si>
  <si>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</si>
  <si>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</si>
  <si>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</si>
  <si>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</si>
  <si>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</si>
  <si>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</si>
  <si>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</si>
  <si>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</si>
  <si>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</si>
  <si>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</si>
  <si>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</si>
  <si>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</si>
  <si>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</si>
  <si>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</si>
  <si>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</si>
  <si>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</si>
  <si>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</si>
  <si>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</si>
  <si>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</si>
  <si>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</si>
  <si>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</si>
  <si>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</si>
  <si>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</si>
  <si>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</si>
  <si>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</si>
  <si>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</si>
  <si>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</si>
  <si>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</si>
  <si>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</si>
  <si>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</si>
  <si>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</si>
  <si>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</si>
  <si>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</si>
  <si>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</si>
  <si>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</si>
  <si>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</si>
  <si>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</si>
  <si>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</si>
  <si>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</si>
  <si>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</si>
  <si>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</si>
  <si>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</si>
  <si>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</si>
  <si>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</si>
  <si>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</si>
  <si>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</si>
  <si>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</si>
  <si>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</si>
  <si>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</si>
  <si>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</si>
  <si>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</si>
  <si>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</si>
  <si>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</si>
  <si>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</si>
  <si>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</si>
  <si>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</si>
  <si>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</si>
  <si>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</si>
  <si>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</si>
  <si>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</si>
  <si>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</si>
  <si>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</si>
  <si>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</si>
  <si>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</si>
  <si>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</si>
  <si>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</si>
  <si>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</si>
  <si>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</si>
  <si>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</si>
  <si>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</si>
  <si>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</si>
  <si>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</si>
  <si>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</si>
  <si>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</si>
  <si>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</si>
  <si>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</si>
  <si>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</si>
  <si>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</si>
  <si>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</si>
  <si>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</si>
  <si>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</si>
  <si>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</si>
  <si>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</si>
  <si>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</si>
  <si>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</si>
  <si>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</si>
  <si>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</si>
  <si>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</si>
  <si>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</si>
  <si>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</si>
  <si>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</si>
  <si>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</si>
  <si>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</si>
  <si>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</si>
  <si>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</si>
  <si>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</si>
  <si>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</si>
  <si>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</si>
  <si>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</si>
  <si>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</si>
  <si>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</si>
  <si>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</si>
  <si>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</si>
  <si>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</si>
  <si>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</si>
  <si>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</si>
  <si>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</si>
  <si>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</si>
  <si>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</si>
  <si>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</si>
  <si>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</si>
  <si>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</si>
  <si>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</si>
  <si>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</si>
  <si>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</si>
  <si>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</si>
  <si>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</si>
  <si>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</si>
  <si>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</si>
  <si>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</si>
  <si>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</si>
  <si>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</si>
  <si>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</si>
  <si>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</si>
  <si>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</si>
  <si>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</si>
  <si>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</si>
  <si>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</si>
  <si>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</si>
  <si>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</si>
  <si>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</si>
  <si>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</si>
  <si>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</si>
  <si>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</si>
  <si>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</si>
  <si>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</si>
  <si>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</si>
  <si>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</si>
  <si>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</si>
  <si>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</si>
  <si>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</si>
  <si>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</si>
  <si>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</si>
  <si>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</si>
  <si>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</si>
  <si>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</si>
  <si>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</si>
  <si>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</si>
  <si>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</si>
  <si>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</si>
  <si>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</si>
  <si>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</si>
  <si>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</si>
  <si>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</si>
  <si>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</si>
  <si>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</si>
  <si>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</si>
  <si>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</si>
  <si>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</si>
  <si>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</si>
  <si>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</si>
  <si>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</si>
  <si>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</si>
  <si>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</si>
  <si>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</si>
  <si>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</si>
  <si>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</si>
  <si>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</si>
  <si>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</si>
  <si>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</si>
  <si>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</si>
  <si>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</si>
  <si>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</si>
  <si>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</si>
  <si>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</si>
  <si>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</si>
  <si>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</si>
  <si>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</si>
  <si>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</si>
  <si>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</si>
  <si>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</si>
  <si>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</si>
  <si>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</si>
  <si>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</si>
  <si>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</si>
  <si>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</si>
  <si>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</si>
  <si>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</si>
  <si>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</si>
  <si>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</si>
  <si>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</si>
  <si>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</si>
  <si>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</si>
  <si>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</si>
  <si>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</si>
  <si>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</si>
  <si>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</si>
  <si>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</si>
  <si>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</si>
  <si>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</si>
  <si>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</si>
  <si>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</si>
  <si>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</si>
  <si>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</si>
  <si>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</si>
  <si>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</si>
  <si>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</si>
  <si>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</si>
  <si>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</si>
  <si>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</si>
  <si>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</si>
  <si>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</si>
  <si>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</si>
  <si>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</si>
  <si>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</si>
  <si>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</si>
  <si>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</si>
  <si>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</si>
  <si>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</si>
  <si>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</si>
  <si>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</si>
  <si>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</si>
  <si>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</si>
  <si>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</si>
  <si>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</si>
  <si>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</si>
  <si>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</si>
  <si>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</si>
  <si>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</si>
  <si>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</si>
  <si>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</si>
  <si>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</si>
  <si>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</si>
  <si>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</si>
  <si>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</si>
  <si>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</si>
  <si>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</si>
  <si>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</si>
  <si>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</si>
  <si>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</si>
  <si>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</si>
  <si>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</si>
  <si>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</si>
  <si>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</si>
  <si>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</si>
  <si>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</si>
  <si>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</si>
  <si>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</si>
  <si>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</si>
  <si>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</si>
  <si>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</si>
  <si>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</si>
  <si>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</si>
  <si>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</si>
  <si>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</si>
  <si>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</si>
  <si>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</si>
  <si>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</si>
  <si>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</si>
  <si>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</si>
  <si>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</si>
  <si>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</si>
  <si>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</si>
  <si>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</si>
  <si>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</si>
  <si>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</si>
  <si>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</si>
  <si>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</si>
  <si>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</si>
  <si>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</si>
  <si>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</si>
  <si>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</si>
  <si>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</si>
  <si>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</si>
  <si>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</si>
  <si>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</si>
  <si>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</si>
  <si>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</si>
  <si>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</si>
  <si>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</si>
  <si>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</si>
  <si>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</si>
  <si>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</si>
  <si>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</si>
  <si>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</si>
  <si>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</si>
  <si>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</si>
  <si>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</si>
  <si>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</si>
  <si>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</si>
  <si>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</si>
  <si>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</si>
  <si>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</si>
  <si>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</si>
  <si>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</si>
  <si>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</si>
  <si>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</si>
  <si>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</si>
  <si>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</si>
  <si>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</si>
  <si>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</si>
  <si>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</si>
  <si>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</si>
  <si>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</si>
  <si>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</si>
  <si>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</si>
  <si>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</si>
  <si>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</si>
  <si>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</si>
  <si>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</si>
  <si>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</si>
  <si>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</si>
  <si>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</si>
  <si>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</si>
  <si>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</si>
  <si>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</si>
  <si>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</si>
  <si>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</si>
  <si>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</si>
  <si>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</si>
  <si>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</si>
  <si>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</si>
  <si>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</si>
  <si>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</si>
  <si>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</si>
  <si>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</si>
  <si>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</si>
  <si>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</si>
  <si>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</si>
  <si>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</si>
  <si>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</si>
  <si>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</si>
  <si>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</si>
  <si>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</si>
  <si>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</si>
  <si>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</si>
  <si>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</si>
  <si>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</si>
  <si>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</si>
  <si>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</si>
  <si>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</si>
  <si>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</si>
  <si>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</si>
  <si>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</si>
  <si>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</si>
  <si>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</si>
  <si>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</si>
  <si>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</si>
  <si>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</si>
  <si>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</si>
  <si>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</si>
  <si>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</si>
  <si>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</si>
  <si>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</si>
  <si>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</si>
  <si>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</si>
  <si>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</si>
  <si>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</si>
  <si>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</si>
  <si>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</si>
  <si>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</si>
  <si>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</si>
  <si>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</si>
  <si>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</si>
  <si>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</si>
  <si>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</si>
  <si>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</si>
  <si>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</si>
  <si>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</si>
  <si>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</si>
  <si>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</si>
  <si>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</si>
  <si>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</si>
  <si>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</si>
  <si>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</si>
  <si>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</si>
  <si>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</si>
  <si>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</si>
  <si>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</si>
  <si>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</si>
  <si>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</si>
  <si>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</si>
  <si>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</si>
  <si>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</si>
  <si>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</si>
  <si>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</si>
  <si>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</si>
  <si>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</si>
  <si>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</si>
  <si>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</si>
  <si>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</si>
  <si>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</si>
  <si>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</si>
  <si>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</si>
  <si>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</si>
  <si>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</si>
  <si>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</si>
  <si>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</si>
  <si>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</si>
  <si>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</si>
  <si>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</si>
  <si>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</si>
  <si>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</si>
  <si>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</si>
  <si>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</si>
  <si>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</si>
  <si>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</si>
  <si>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</si>
  <si>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</si>
  <si>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</si>
  <si>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</si>
  <si>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</si>
  <si>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</si>
  <si>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</si>
  <si>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</si>
  <si>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</si>
  <si>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</si>
  <si>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</si>
  <si>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</si>
  <si>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</si>
  <si>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</si>
  <si>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</si>
  <si>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</si>
  <si>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</si>
  <si>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</si>
  <si>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</si>
  <si>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</si>
  <si>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</si>
  <si>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</si>
  <si>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</si>
  <si>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</si>
  <si>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</si>
  <si>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</si>
  <si>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</si>
  <si>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</si>
  <si>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</si>
  <si>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</si>
  <si>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</si>
  <si>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</si>
  <si>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</si>
  <si>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</si>
  <si>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</si>
  <si>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</si>
  <si>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</si>
  <si>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</si>
  <si>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</si>
  <si>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</si>
  <si>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</si>
  <si>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</si>
  <si>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</si>
  <si>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</si>
  <si>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</si>
  <si>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</si>
  <si>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</si>
  <si>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</si>
  <si>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</si>
  <si>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</si>
  <si>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</si>
  <si>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</si>
  <si>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</si>
  <si>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</si>
  <si>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</si>
  <si>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</si>
  <si>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</si>
  <si>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</si>
  <si>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</si>
  <si>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</si>
  <si>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</si>
  <si>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</si>
  <si>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</si>
  <si>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</si>
  <si>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</si>
  <si>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</si>
  <si>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</si>
  <si>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</si>
  <si>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</si>
  <si>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</si>
  <si>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</si>
  <si>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</si>
  <si>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</si>
  <si>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</si>
  <si>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</si>
  <si>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</si>
  <si>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</si>
  <si>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</si>
  <si>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</si>
  <si>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</si>
  <si>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</si>
  <si>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</si>
  <si>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</si>
  <si>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</si>
  <si>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</si>
  <si>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</si>
  <si>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</si>
  <si>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</si>
  <si>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</si>
  <si>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</si>
  <si>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</si>
  <si>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</si>
  <si>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</si>
  <si>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</si>
  <si>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</si>
  <si>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</si>
  <si>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</si>
  <si>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</si>
  <si>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</si>
  <si>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</si>
  <si>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</si>
  <si>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</si>
  <si>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</si>
  <si>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</si>
  <si>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</si>
  <si>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</si>
  <si>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</si>
  <si>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</si>
  <si>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</si>
  <si>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</si>
  <si>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</si>
  <si>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</si>
  <si>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</si>
  <si>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</si>
  <si>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</si>
  <si>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</si>
  <si>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</si>
  <si>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</si>
  <si>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</si>
  <si>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</si>
  <si>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</si>
  <si>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</si>
  <si>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</si>
  <si>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</si>
  <si>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</si>
  <si>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</si>
  <si>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</si>
  <si>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</si>
  <si>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</si>
  <si>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</si>
  <si>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</si>
  <si>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</si>
  <si>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</si>
  <si>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</si>
  <si>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</si>
  <si>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</si>
  <si>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</si>
  <si>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</si>
  <si>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</si>
  <si>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</si>
  <si>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</si>
  <si>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</si>
  <si>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</si>
  <si>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</si>
  <si>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</si>
  <si>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</si>
  <si>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</si>
  <si>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</si>
  <si>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</si>
  <si>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</si>
  <si>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</si>
  <si>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</si>
  <si>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</si>
  <si>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</si>
  <si>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</si>
  <si>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</si>
  <si>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</si>
  <si>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</si>
  <si>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</si>
  <si>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</si>
  <si>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</si>
  <si>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</si>
  <si>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</si>
  <si>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</si>
  <si>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</si>
  <si>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</si>
  <si>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</si>
  <si>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</si>
  <si>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</si>
  <si>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</si>
  <si>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</si>
  <si>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</si>
  <si>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</si>
  <si>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</si>
  <si>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</si>
  <si>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</si>
  <si>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</si>
  <si>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</si>
  <si>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</si>
  <si>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</si>
  <si>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</si>
  <si>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</si>
  <si>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</si>
  <si>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</si>
  <si>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</si>
  <si>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</si>
  <si>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</si>
  <si>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</si>
  <si>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</si>
  <si>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</si>
  <si>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</si>
  <si>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</si>
  <si>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</si>
  <si>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</si>
  <si>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</si>
  <si>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</si>
  <si>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</si>
  <si>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</si>
  <si>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</si>
  <si>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</si>
  <si>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</si>
  <si>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</si>
  <si>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</si>
  <si>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</si>
  <si>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</si>
  <si>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</si>
  <si>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</si>
  <si>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</si>
  <si>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</si>
  <si>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</si>
  <si>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</si>
  <si>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</si>
  <si>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</si>
  <si>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</si>
  <si>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</si>
  <si>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</si>
  <si>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</si>
  <si>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</si>
  <si>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</si>
  <si>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</si>
  <si>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</si>
  <si>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</si>
  <si>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</si>
  <si>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</si>
  <si>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</si>
  <si>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</si>
  <si>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</si>
  <si>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</si>
  <si>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</si>
  <si>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</si>
  <si>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</si>
  <si>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</si>
  <si>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</si>
  <si>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</si>
  <si>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</si>
  <si>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</si>
  <si>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</si>
  <si>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</si>
  <si>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</si>
  <si>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</si>
  <si>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</si>
  <si>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</si>
  <si>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</si>
  <si>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</si>
  <si>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</si>
  <si>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</si>
  <si>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</si>
  <si>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</si>
  <si>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</si>
  <si>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</si>
  <si>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</si>
  <si>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</si>
  <si>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</si>
  <si>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</si>
  <si>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</si>
  <si>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</si>
  <si>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</si>
  <si>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</si>
  <si>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</si>
  <si>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</si>
  <si>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</si>
  <si>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</si>
  <si>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</si>
  <si>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</si>
  <si>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</si>
  <si>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</si>
  <si>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</si>
  <si>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</si>
  <si>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</si>
  <si>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</si>
  <si>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</si>
  <si>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</si>
  <si>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</si>
  <si>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</si>
  <si>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</si>
  <si>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</si>
  <si>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</si>
  <si>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</si>
  <si>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</si>
  <si>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</si>
  <si>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</si>
  <si>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</si>
  <si>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</si>
  <si>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</si>
  <si>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</si>
  <si>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</si>
  <si>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</si>
  <si>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</si>
  <si>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</si>
  <si>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</si>
  <si>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</si>
  <si>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</si>
  <si>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</si>
  <si>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</si>
  <si>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</si>
  <si>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</si>
  <si>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</si>
  <si>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</si>
  <si>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</si>
  <si>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</si>
  <si>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</si>
  <si>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</si>
  <si>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</si>
  <si>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</si>
  <si>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</si>
  <si>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</si>
  <si>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</si>
  <si>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</si>
  <si>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</si>
  <si>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</si>
  <si>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</si>
  <si>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</si>
  <si>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</si>
  <si>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</si>
  <si>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</si>
  <si>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</si>
  <si>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</si>
  <si>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</si>
  <si>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</si>
  <si>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</si>
  <si>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</si>
  <si>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</si>
  <si>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</si>
  <si>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</si>
  <si>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</si>
  <si>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</si>
  <si>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</si>
  <si>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</si>
  <si>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</si>
  <si>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</si>
  <si>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</si>
  <si>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</si>
  <si>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</si>
  <si>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</si>
  <si>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</si>
  <si>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</si>
  <si>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</si>
  <si>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</si>
  <si>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</si>
  <si>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</si>
  <si>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</si>
  <si>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</si>
  <si>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</si>
  <si>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</si>
  <si>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</si>
  <si>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</si>
  <si>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</si>
  <si>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</si>
  <si>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</si>
  <si>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</si>
  <si>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</si>
  <si>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</si>
  <si>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</si>
  <si>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</si>
  <si>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</si>
  <si>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</si>
  <si>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</si>
  <si>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</si>
  <si>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</si>
  <si>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</si>
  <si>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</si>
  <si>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</si>
  <si>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</si>
  <si>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</si>
  <si>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</si>
  <si>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</si>
  <si>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</si>
  <si>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</si>
  <si>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</si>
  <si>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</si>
  <si>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</si>
  <si>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</si>
  <si>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</si>
  <si>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</si>
  <si>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</si>
  <si>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</si>
  <si>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</si>
  <si>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</si>
  <si>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</si>
  <si>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</si>
  <si>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</si>
  <si>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</si>
  <si>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</si>
  <si>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</si>
  <si>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</si>
  <si>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</si>
  <si>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</si>
  <si>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</si>
  <si>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</si>
  <si>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</si>
  <si>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</si>
  <si>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</si>
  <si>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</si>
  <si>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</si>
  <si>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</si>
  <si>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</si>
  <si>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</si>
  <si>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</si>
  <si>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</si>
  <si>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</si>
  <si>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</si>
  <si>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</si>
  <si>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</si>
  <si>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</si>
  <si>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</si>
  <si>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</si>
  <si>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</si>
  <si>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</si>
  <si>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</si>
  <si>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</si>
  <si>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</si>
  <si>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</si>
  <si>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</si>
  <si>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</si>
  <si>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</si>
  <si>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</si>
  <si>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</si>
  <si>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</si>
  <si>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</si>
  <si>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</si>
  <si>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</si>
  <si>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</si>
  <si>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</si>
  <si>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</si>
  <si>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</si>
  <si>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</si>
  <si>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</si>
  <si>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</si>
  <si>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</si>
  <si>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</si>
  <si>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</si>
  <si>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</si>
  <si>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</si>
  <si>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</si>
  <si>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</si>
  <si>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</si>
  <si>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</si>
  <si>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</si>
  <si>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</si>
  <si>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</si>
  <si>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</si>
  <si>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</si>
  <si>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</si>
  <si>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</si>
  <si>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</si>
  <si>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</si>
  <si>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</si>
  <si>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</si>
  <si>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</si>
  <si>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</si>
  <si>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</si>
  <si>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</si>
  <si>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</si>
  <si>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</si>
  <si>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</si>
  <si>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</si>
  <si>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</si>
  <si>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</si>
  <si>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</si>
  <si>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</si>
  <si>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</si>
  <si>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</si>
  <si>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</si>
  <si>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</si>
  <si>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</si>
  <si>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</si>
  <si>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</si>
  <si>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</si>
  <si>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</si>
  <si>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</si>
  <si>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</si>
  <si>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</si>
  <si>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</si>
  <si>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</si>
  <si>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</si>
  <si>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</si>
  <si>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</si>
  <si>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</si>
  <si>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</si>
  <si>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</si>
  <si>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</si>
  <si>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</si>
  <si>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</si>
  <si>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</si>
  <si>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</si>
  <si>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</si>
  <si>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</si>
  <si>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</si>
  <si>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</si>
  <si>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</si>
  <si>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</si>
  <si>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</si>
  <si>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</si>
  <si>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</si>
  <si>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</si>
  <si>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</si>
  <si>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</si>
  <si>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</si>
  <si>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</si>
  <si>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</si>
  <si>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</si>
  <si>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</si>
  <si>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</si>
  <si>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</si>
  <si>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</si>
  <si>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</si>
  <si>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</si>
  <si>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</si>
  <si>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</si>
  <si>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</si>
  <si>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</si>
  <si>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</si>
  <si>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</si>
  <si>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</si>
  <si>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</si>
  <si>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</si>
  <si>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</si>
  <si>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</si>
  <si>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</si>
  <si>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</si>
  <si>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</si>
  <si>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</si>
  <si>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</si>
  <si>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</si>
  <si>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</si>
  <si>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</si>
  <si>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</si>
  <si>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</si>
  <si>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</si>
  <si>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</si>
  <si>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</si>
  <si>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</si>
  <si>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</si>
  <si>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</si>
  <si>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</si>
  <si>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</si>
  <si>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</si>
  <si>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</si>
  <si>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</si>
  <si>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</si>
  <si>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</si>
  <si>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</si>
  <si>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</si>
  <si>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</si>
  <si>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</si>
  <si>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</si>
  <si>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</si>
  <si>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</si>
  <si>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</si>
  <si>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</si>
  <si>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</si>
  <si>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</si>
  <si>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</si>
  <si>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</si>
  <si>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</si>
  <si>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</si>
  <si>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</si>
  <si>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</si>
  <si>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</si>
  <si>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</si>
  <si>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</si>
  <si>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</si>
  <si>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</si>
  <si>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</si>
  <si>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</si>
  <si>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</si>
  <si>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</si>
  <si>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</si>
  <si>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</si>
  <si>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</si>
  <si>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</si>
  <si>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</si>
  <si>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</si>
  <si>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</si>
  <si>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</si>
  <si>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</si>
  <si>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</si>
  <si>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</si>
  <si>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</si>
  <si>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</si>
  <si>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</si>
  <si>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</si>
  <si>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</si>
  <si>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</si>
  <si>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</si>
  <si>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</si>
  <si>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</si>
  <si>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</si>
  <si>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</si>
  <si>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</si>
  <si>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</si>
  <si>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</si>
  <si>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</si>
  <si>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</si>
  <si>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</si>
  <si>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</si>
  <si>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</si>
  <si>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</si>
  <si>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</si>
  <si>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</si>
  <si>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</si>
  <si>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</si>
  <si>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</si>
  <si>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</si>
  <si>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</si>
  <si>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</si>
  <si>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</si>
  <si>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</si>
  <si>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</si>
  <si>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</si>
  <si>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</si>
  <si>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</si>
  <si>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</si>
  <si>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</si>
  <si>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</si>
  <si>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</si>
  <si>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</si>
  <si>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</si>
  <si>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</si>
  <si>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</si>
  <si>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</si>
  <si>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</si>
  <si>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</si>
  <si>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</si>
  <si>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</si>
  <si>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</si>
  <si>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</si>
  <si>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</si>
  <si>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</si>
  <si>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</si>
  <si>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</si>
  <si>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</si>
  <si>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</si>
  <si>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</si>
  <si>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</si>
  <si>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</si>
  <si>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</si>
  <si>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</si>
  <si>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</si>
  <si>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</si>
  <si>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</si>
  <si>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</si>
  <si>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</si>
  <si>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</si>
  <si>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</si>
  <si>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</si>
  <si>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</si>
  <si>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</si>
  <si>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</si>
  <si>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</si>
  <si>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</si>
  <si>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</si>
  <si>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</si>
  <si>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</si>
  <si>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</si>
  <si>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</si>
  <si>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</si>
  <si>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</si>
  <si>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</si>
  <si>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</si>
  <si>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</si>
  <si>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</si>
  <si>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</si>
  <si>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</si>
  <si>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</si>
  <si>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</si>
  <si>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</si>
  <si>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</si>
  <si>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</si>
  <si>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</si>
  <si>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</si>
  <si>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</si>
  <si>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</si>
  <si>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</si>
  <si>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</si>
  <si>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</si>
  <si>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</si>
  <si>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</si>
  <si>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</si>
  <si>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</si>
  <si>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</si>
  <si>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</si>
  <si>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</si>
  <si>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</si>
  <si>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</si>
  <si>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</si>
  <si>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</si>
  <si>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</si>
  <si>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</si>
  <si>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</si>
  <si>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</si>
  <si>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</si>
  <si>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</si>
  <si>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</si>
  <si>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</si>
  <si>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</si>
  <si>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</si>
  <si>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</si>
  <si>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</si>
  <si>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</si>
  <si>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</si>
  <si>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</si>
  <si>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</si>
  <si>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</si>
  <si>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</si>
  <si>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</si>
  <si>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</si>
  <si>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</si>
  <si>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</si>
  <si>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</si>
  <si>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</si>
  <si>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</si>
  <si>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</si>
  <si>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</si>
  <si>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</si>
  <si>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</si>
  <si>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</si>
  <si>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</si>
  <si>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</si>
  <si>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</si>
  <si>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</si>
  <si>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</si>
  <si>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</si>
  <si>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</si>
  <si>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</si>
  <si>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</si>
  <si>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</si>
  <si>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</si>
  <si>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</si>
  <si>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</si>
  <si>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</si>
  <si>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</si>
  <si>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</si>
  <si>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</si>
  <si>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</si>
  <si>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</si>
  <si>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</si>
  <si>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</si>
  <si>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</si>
  <si>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</si>
  <si>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</si>
  <si>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</si>
  <si>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</si>
  <si>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</si>
  <si>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</si>
  <si>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</si>
  <si>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</si>
  <si>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</si>
  <si>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</si>
  <si>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</si>
  <si>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</si>
  <si>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</si>
  <si>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</si>
  <si>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</si>
  <si>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</si>
  <si>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</si>
  <si>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</si>
  <si>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</si>
  <si>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</si>
  <si>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</si>
  <si>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</si>
  <si>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</si>
  <si>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</si>
  <si>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</si>
  <si>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</si>
  <si>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</si>
  <si>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</si>
  <si>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</si>
  <si>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</si>
  <si>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</si>
  <si>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</si>
  <si>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</si>
  <si>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</si>
  <si>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</si>
  <si>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</si>
  <si>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</si>
  <si>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</si>
  <si>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</si>
  <si>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</si>
  <si>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</si>
  <si>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</si>
  <si>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</si>
  <si>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</si>
  <si>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</si>
  <si>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</si>
  <si>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</si>
  <si>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</si>
  <si>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</si>
  <si>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</si>
  <si>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</si>
  <si>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</si>
  <si>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</si>
  <si>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</si>
  <si>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</si>
  <si>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</si>
  <si>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</si>
  <si>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</si>
  <si>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</si>
  <si>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</si>
  <si>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</si>
  <si>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</si>
  <si>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</si>
  <si>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</si>
  <si>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</si>
  <si>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</si>
  <si>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</si>
  <si>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</si>
  <si>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</si>
  <si>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</si>
  <si>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</si>
  <si>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</si>
  <si>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</si>
  <si>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</si>
  <si>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</si>
  <si>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</si>
  <si>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</si>
  <si>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</si>
  <si>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</si>
  <si>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</si>
  <si>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</si>
  <si>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</si>
  <si>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</si>
  <si>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</si>
  <si>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</si>
  <si>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</si>
  <si>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</si>
  <si>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</si>
  <si>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</si>
  <si>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</si>
  <si>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</si>
  <si>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</si>
  <si>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</si>
  <si>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</si>
  <si>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</si>
  <si>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</si>
  <si>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</si>
  <si>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</si>
  <si>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</si>
  <si>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</si>
  <si>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</si>
  <si>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</si>
  <si>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</si>
  <si>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</si>
  <si>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</si>
  <si>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</si>
  <si>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</si>
  <si>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</si>
  <si>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</si>
  <si>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</si>
  <si>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</si>
  <si>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</si>
  <si>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</si>
  <si>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</si>
  <si>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</si>
  <si>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</si>
  <si>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</si>
  <si>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</si>
  <si>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</si>
  <si>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</si>
  <si>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</si>
  <si>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</si>
  <si>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</si>
  <si>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</si>
  <si>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</si>
  <si>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</si>
  <si>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</si>
  <si>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</si>
  <si>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</si>
  <si>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</si>
  <si>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</si>
  <si>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</si>
  <si>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</si>
  <si>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</si>
  <si>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</si>
  <si>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</si>
  <si>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</si>
  <si>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</si>
  <si>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</si>
  <si>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</si>
  <si>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</si>
  <si>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</si>
  <si>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</si>
  <si>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</si>
  <si>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</si>
  <si>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</si>
  <si>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</si>
  <si>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</si>
  <si>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</si>
  <si>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</si>
  <si>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</si>
  <si>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</si>
  <si>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</si>
  <si>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</si>
  <si>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</si>
  <si>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</si>
  <si>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</si>
  <si>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</si>
  <si>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</si>
  <si>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</si>
  <si>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</si>
  <si>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</si>
  <si>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</si>
  <si>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</si>
  <si>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</si>
  <si>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</si>
  <si>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</si>
  <si>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</si>
  <si>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</si>
  <si>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</si>
  <si>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</si>
  <si>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</si>
  <si>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</si>
  <si>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</si>
  <si>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</si>
  <si>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</si>
  <si>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</si>
  <si>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</si>
  <si>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</si>
  <si>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</si>
  <si>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</si>
  <si>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</si>
  <si>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</si>
  <si>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</si>
  <si>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</si>
  <si>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</si>
  <si>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</si>
  <si>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</si>
  <si>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</si>
  <si>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</si>
  <si>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</si>
  <si>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</si>
  <si>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</si>
  <si>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</si>
  <si>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</si>
  <si>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</si>
  <si>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</si>
  <si>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</si>
  <si>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</si>
  <si>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</si>
  <si>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</si>
  <si>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</si>
  <si>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</si>
  <si>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</si>
  <si>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</si>
  <si>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</si>
  <si>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</si>
  <si>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</si>
  <si>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</si>
  <si>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</si>
  <si>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</si>
  <si>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</si>
  <si>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</si>
  <si>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</si>
  <si>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</si>
  <si>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</si>
  <si>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</si>
  <si>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</si>
  <si>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</si>
  <si>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</si>
  <si>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</si>
  <si>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</si>
  <si>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</si>
  <si>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</si>
  <si>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</si>
  <si>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</si>
  <si>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</si>
  <si>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</si>
  <si>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</si>
  <si>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</si>
  <si>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</si>
  <si>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</si>
  <si>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</si>
  <si>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</si>
  <si>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</si>
  <si>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</si>
  <si>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</si>
  <si>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</si>
  <si>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</si>
  <si>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</si>
  <si>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</si>
  <si>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</si>
  <si>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</si>
  <si>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</si>
  <si>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</si>
  <si>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</si>
  <si>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</si>
  <si>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</si>
  <si>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</si>
  <si>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</si>
  <si>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</si>
  <si>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</si>
  <si>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</si>
  <si>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</si>
  <si>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</si>
  <si>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</si>
  <si>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</si>
  <si>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</si>
  <si>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</si>
  <si>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</si>
  <si>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</si>
  <si>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</si>
  <si>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</si>
  <si>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</si>
  <si>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</si>
  <si>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</si>
  <si>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</si>
  <si>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</si>
  <si>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</si>
  <si>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</si>
  <si>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</si>
  <si>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</si>
  <si>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</si>
  <si>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</si>
  <si>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</si>
  <si>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</si>
  <si>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</si>
  <si>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</si>
  <si>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</si>
  <si>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</si>
  <si>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</si>
  <si>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</si>
  <si>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</si>
  <si>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</si>
  <si>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</si>
  <si>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</si>
  <si>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</si>
  <si>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</si>
  <si>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</si>
  <si>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</si>
  <si>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</si>
  <si>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</si>
  <si>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</si>
  <si>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</si>
  <si>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</si>
  <si>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</si>
  <si>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</si>
  <si>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</si>
  <si>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</si>
  <si>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</si>
  <si>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</si>
  <si>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</si>
  <si>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</si>
  <si>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</si>
  <si>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</si>
  <si>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</si>
  <si>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</si>
  <si>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</si>
  <si>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</si>
  <si>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</si>
  <si>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</si>
  <si>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</si>
  <si>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</si>
  <si>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</si>
  <si>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</si>
  <si>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</si>
  <si>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</si>
  <si>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</si>
  <si>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</si>
  <si>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</si>
  <si>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</si>
  <si>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</si>
  <si>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</si>
  <si>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</si>
  <si>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</si>
  <si>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</si>
  <si>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</si>
  <si>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</si>
  <si>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</si>
  <si>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</si>
  <si>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</si>
  <si>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</si>
  <si>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</si>
  <si>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</si>
  <si>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</si>
  <si>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</si>
  <si>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</si>
  <si>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</si>
  <si>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</si>
  <si>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</si>
  <si>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</si>
  <si>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</si>
  <si>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</si>
  <si>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</si>
  <si>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</si>
  <si>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</si>
  <si>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</si>
  <si>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</si>
  <si>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</si>
  <si>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</si>
  <si>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</si>
  <si>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</si>
  <si>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</si>
  <si>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</si>
  <si>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</si>
  <si>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</si>
  <si>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</si>
  <si>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</si>
  <si>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</si>
  <si>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</si>
  <si>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</si>
  <si>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</si>
  <si>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</si>
  <si>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</si>
  <si>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</si>
  <si>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</si>
  <si>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</si>
  <si>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</si>
  <si>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</si>
  <si>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</si>
  <si>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</si>
  <si>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</si>
  <si>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</si>
  <si>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</si>
  <si>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</si>
  <si>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</si>
  <si>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</si>
  <si>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</si>
  <si>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</si>
  <si>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</si>
  <si>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</si>
  <si>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</si>
  <si>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</si>
  <si>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</si>
  <si>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</si>
  <si>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</si>
  <si>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</si>
  <si>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</si>
  <si>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</si>
  <si>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</si>
  <si>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</si>
  <si>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</si>
  <si>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</si>
  <si>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</si>
  <si>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</si>
  <si>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</si>
  <si>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</si>
  <si>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</si>
  <si>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</si>
  <si>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</si>
  <si>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</si>
  <si>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</si>
  <si>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</si>
  <si>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</si>
  <si>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</si>
  <si>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</si>
  <si>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</si>
  <si>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</si>
  <si>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</si>
  <si>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</si>
  <si>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</si>
  <si>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</si>
  <si>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</si>
  <si>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</si>
  <si>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</si>
  <si>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</si>
  <si>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</si>
  <si>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</si>
  <si>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</si>
  <si>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</si>
  <si>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</si>
  <si>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</si>
  <si>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</si>
  <si>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</si>
  <si>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</si>
  <si>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</si>
  <si>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</si>
  <si>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</si>
  <si>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</si>
  <si>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</si>
  <si>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</si>
  <si>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</si>
  <si>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</si>
  <si>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</si>
  <si>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</si>
  <si>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</si>
  <si>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</si>
  <si>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</si>
  <si>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</si>
  <si>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</si>
  <si>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</si>
  <si>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</si>
  <si>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</si>
  <si>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</si>
  <si>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</si>
  <si>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</si>
  <si>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</si>
  <si>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</si>
  <si>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</si>
  <si>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</si>
  <si>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</si>
  <si>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</si>
  <si>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</si>
  <si>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</si>
  <si>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</si>
  <si>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</si>
  <si>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</si>
  <si>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</si>
  <si>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</si>
  <si>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</si>
  <si>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</si>
  <si>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</si>
  <si>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</si>
  <si>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</si>
  <si>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</si>
  <si>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</si>
  <si>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</si>
  <si>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</si>
  <si>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</si>
  <si>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</si>
  <si>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</si>
  <si>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</si>
  <si>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</si>
  <si>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</si>
  <si>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</si>
  <si>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</si>
  <si>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</si>
  <si>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</si>
  <si>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</si>
  <si>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</si>
  <si>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</si>
  <si>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</si>
  <si>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</si>
  <si>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</si>
  <si>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</si>
  <si>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</si>
  <si>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</si>
  <si>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</si>
  <si>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</si>
  <si>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</si>
  <si>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</si>
  <si>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</si>
  <si>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</si>
  <si>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</si>
  <si>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</si>
  <si>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</si>
  <si>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</si>
  <si>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</si>
  <si>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</si>
  <si>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</si>
  <si>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</si>
  <si>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</si>
  <si>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</si>
  <si>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</si>
  <si>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</si>
  <si>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</si>
  <si>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</si>
  <si>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</si>
  <si>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</si>
  <si>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</si>
  <si>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</si>
  <si>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</si>
  <si>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</si>
  <si>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</si>
  <si>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</si>
  <si>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</si>
  <si>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</si>
  <si>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</si>
  <si>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</si>
  <si>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</si>
  <si>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</si>
  <si>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</si>
  <si>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</si>
  <si>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</si>
  <si>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</si>
  <si>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</si>
  <si>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</si>
  <si>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</si>
  <si>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</si>
  <si>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</si>
  <si>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</si>
  <si>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</si>
  <si>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</si>
  <si>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</si>
  <si>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</si>
  <si>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</si>
  <si>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</si>
  <si>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</si>
  <si>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</si>
  <si>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</si>
  <si>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</si>
  <si>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</si>
  <si>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</si>
  <si>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</si>
  <si>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</si>
  <si>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</si>
  <si>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</si>
  <si>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</si>
  <si>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</si>
  <si>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</si>
  <si>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</si>
  <si>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</si>
  <si>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</si>
  <si>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</si>
  <si>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</si>
  <si>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</si>
  <si>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</si>
  <si>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</si>
  <si>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</si>
  <si>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</si>
  <si>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</si>
  <si>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</si>
  <si>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</si>
  <si>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</si>
  <si>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</si>
  <si>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</si>
  <si>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</si>
  <si>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</si>
  <si>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</si>
  <si>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</si>
  <si>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</si>
  <si>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</si>
  <si>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</si>
  <si>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</si>
  <si>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</si>
  <si>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</si>
  <si>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</si>
  <si>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</si>
  <si>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</si>
  <si>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</si>
  <si>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</si>
  <si>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</si>
  <si>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</si>
  <si>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</si>
  <si>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</si>
  <si>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</si>
  <si>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</si>
  <si>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</si>
  <si>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</si>
  <si>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</si>
  <si>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</si>
  <si>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</si>
  <si>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</si>
  <si>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</si>
  <si>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</si>
  <si>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</si>
  <si>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</si>
  <si>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</si>
  <si>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</si>
  <si>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</si>
  <si>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</si>
  <si>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</si>
  <si>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</si>
  <si>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</si>
  <si>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</si>
  <si>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</si>
  <si>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</si>
  <si>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</si>
  <si>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</si>
  <si>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</si>
  <si>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</si>
  <si>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</si>
  <si>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</si>
  <si>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</si>
  <si>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</si>
  <si>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</si>
  <si>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</si>
  <si>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</si>
  <si>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</si>
  <si>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</si>
  <si>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</si>
  <si>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</si>
  <si>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</si>
  <si>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</si>
  <si>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</si>
  <si>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</si>
  <si>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</si>
  <si>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</si>
  <si>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</si>
  <si>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</si>
  <si>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</si>
  <si>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</si>
  <si>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</si>
  <si>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</si>
  <si>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</si>
  <si>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</si>
  <si>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</si>
  <si>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</si>
  <si>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</si>
  <si>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</si>
  <si>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</si>
  <si>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</si>
  <si>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</si>
  <si>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</si>
  <si>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</si>
  <si>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</si>
  <si>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</si>
  <si>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</si>
  <si>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</si>
  <si>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</si>
  <si>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</si>
  <si>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</si>
  <si>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</si>
  <si>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</si>
  <si>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</si>
  <si>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</si>
  <si>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</si>
  <si>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</si>
  <si>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</si>
  <si>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</si>
  <si>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</si>
  <si>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</si>
  <si>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</si>
  <si>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</si>
  <si>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</si>
  <si>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</si>
  <si>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</si>
  <si>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</si>
  <si>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</si>
  <si>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</si>
  <si>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</si>
  <si>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</si>
  <si>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</si>
  <si>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</si>
  <si>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</si>
  <si>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</si>
  <si>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</si>
  <si>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</si>
  <si>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</si>
  <si>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</si>
  <si>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</si>
  <si>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</si>
  <si>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</si>
  <si>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</si>
  <si>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</si>
  <si>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</si>
  <si>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</si>
  <si>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</si>
  <si>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</si>
  <si>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</si>
  <si>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</si>
  <si>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</si>
  <si>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</si>
  <si>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</si>
  <si>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</si>
  <si>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</si>
  <si>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</si>
  <si>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</si>
  <si>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</si>
  <si>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</si>
  <si>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</si>
  <si>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</si>
  <si>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</si>
  <si>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</si>
  <si>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</si>
  <si>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</si>
  <si>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</si>
  <si>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</si>
  <si>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</si>
  <si>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</si>
  <si>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</si>
  <si>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</si>
  <si>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</si>
  <si>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</si>
  <si>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</si>
  <si>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</si>
  <si>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</si>
  <si>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</si>
  <si>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</si>
  <si>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</si>
  <si>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</si>
  <si>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</si>
  <si>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</si>
  <si>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</si>
  <si>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</si>
  <si>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</si>
  <si>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</si>
  <si>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</si>
  <si>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</si>
  <si>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</si>
  <si>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</si>
  <si>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</si>
  <si>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</si>
  <si>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</si>
  <si>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</si>
  <si>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</si>
  <si>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</si>
  <si>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</si>
  <si>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</si>
  <si>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</si>
  <si>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</si>
  <si>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</si>
  <si>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</si>
  <si>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</si>
  <si>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</si>
  <si>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</si>
  <si>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</si>
  <si>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</si>
  <si>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</si>
  <si>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</si>
  <si>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</si>
  <si>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</si>
  <si>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</si>
  <si>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</si>
  <si>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</si>
  <si>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</si>
  <si>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</si>
  <si>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</si>
  <si>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</si>
  <si>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</si>
  <si>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</si>
  <si>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</si>
  <si>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</si>
  <si>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</si>
  <si>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</si>
  <si>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</si>
  <si>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</si>
  <si>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</si>
  <si>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</si>
  <si>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</si>
  <si>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</si>
  <si>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</si>
  <si>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</si>
  <si>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</si>
  <si>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</si>
  <si>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</si>
  <si>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</si>
  <si>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</si>
  <si>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</si>
  <si>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</si>
  <si>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</si>
  <si>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</si>
  <si>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</si>
  <si>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</si>
  <si>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</si>
  <si>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</si>
  <si>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</si>
  <si>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</si>
  <si>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</si>
  <si>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</si>
  <si>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</si>
  <si>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</si>
  <si>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</si>
  <si>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</si>
  <si>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</si>
  <si>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</si>
  <si>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</si>
  <si>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</si>
  <si>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</si>
  <si>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</si>
  <si>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</si>
  <si>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</si>
  <si>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</si>
  <si>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</si>
  <si>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</si>
  <si>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</si>
  <si>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</si>
  <si>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</si>
  <si>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</si>
  <si>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</si>
  <si>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</si>
  <si>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</si>
  <si>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</si>
  <si>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</si>
  <si>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</si>
  <si>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</si>
  <si>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</si>
  <si>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</si>
  <si>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</si>
  <si>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</si>
  <si>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</si>
  <si>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</si>
  <si>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</si>
  <si>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</si>
  <si>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</si>
  <si>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</si>
  <si>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</si>
  <si>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</si>
  <si>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</si>
  <si>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</si>
  <si>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</si>
  <si>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</si>
  <si>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</si>
  <si>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</si>
  <si>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</si>
  <si>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</si>
  <si>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</si>
  <si>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</si>
  <si>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</si>
  <si>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</si>
  <si>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</si>
  <si>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</si>
  <si>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</si>
  <si>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</si>
  <si>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</si>
  <si>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</si>
  <si>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</si>
  <si>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</si>
  <si>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</si>
  <si>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</si>
  <si>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</si>
  <si>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</si>
  <si>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</si>
  <si>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</si>
  <si>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</si>
  <si>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</si>
  <si>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</si>
  <si>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</si>
  <si>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</si>
  <si>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</si>
  <si>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</si>
  <si>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</si>
  <si>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</si>
  <si>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</si>
  <si>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</si>
  <si>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</si>
  <si>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</si>
  <si>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</si>
  <si>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</si>
  <si>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</si>
  <si>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</si>
  <si>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</si>
  <si>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</si>
  <si>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</si>
  <si>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</si>
  <si>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</si>
  <si>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</si>
  <si>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</si>
  <si>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</si>
  <si>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</si>
  <si>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</si>
  <si>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</si>
  <si>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</si>
  <si>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</si>
  <si>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</si>
  <si>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</si>
  <si>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</si>
  <si>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</si>
  <si>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</si>
  <si>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</si>
  <si>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</si>
  <si>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</si>
  <si>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</si>
  <si>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</si>
  <si>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</si>
  <si>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</si>
  <si>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</si>
  <si>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</si>
  <si>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</si>
  <si>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</si>
  <si>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</si>
  <si>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</si>
  <si>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</si>
  <si>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</si>
  <si>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</si>
  <si>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</si>
  <si>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</si>
  <si>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</si>
  <si>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</si>
  <si>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</si>
  <si>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</si>
  <si>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</si>
  <si>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</si>
  <si>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</si>
  <si>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</si>
  <si>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</si>
  <si>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</si>
  <si>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</si>
  <si>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</si>
  <si>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</si>
  <si>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</si>
  <si>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</si>
  <si>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</si>
  <si>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</si>
  <si>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</si>
  <si>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</si>
  <si>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</si>
  <si>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</si>
  <si>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</si>
  <si>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</si>
  <si>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</si>
  <si>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</si>
  <si>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</si>
  <si>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</si>
  <si>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</si>
  <si>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</si>
  <si>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</si>
  <si>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</si>
  <si>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</si>
  <si>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</si>
  <si>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</si>
  <si>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</si>
  <si>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</si>
  <si>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</si>
  <si>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</si>
  <si>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</si>
  <si>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</si>
  <si>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</si>
  <si>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</si>
  <si>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</si>
  <si>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</si>
  <si>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</si>
  <si>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</si>
  <si>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</si>
  <si>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</si>
  <si>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</si>
  <si>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</si>
  <si>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</si>
  <si>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</si>
  <si>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</si>
  <si>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</si>
  <si>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</si>
  <si>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</si>
  <si>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</si>
  <si>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</si>
  <si>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</si>
  <si>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</si>
  <si>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</si>
  <si>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</si>
  <si>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</si>
  <si>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</si>
  <si>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</si>
  <si>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</si>
  <si>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</si>
  <si>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</si>
  <si>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</si>
  <si>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</si>
  <si>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</si>
  <si>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</si>
  <si>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</si>
  <si>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</si>
  <si>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</si>
  <si>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</si>
  <si>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</si>
  <si>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</si>
  <si>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</si>
  <si>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</si>
  <si>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</si>
  <si>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</si>
  <si>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</si>
  <si>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</si>
  <si>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</si>
  <si>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</si>
  <si>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</si>
  <si>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</si>
  <si>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</si>
  <si>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</si>
  <si>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</si>
  <si>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</si>
  <si>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</si>
  <si>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</si>
  <si>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</si>
  <si>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</si>
  <si>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</si>
  <si>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</si>
  <si>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</si>
  <si>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</si>
  <si>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</si>
  <si>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</si>
  <si>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</si>
  <si>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</si>
  <si>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</si>
  <si>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</si>
  <si>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</si>
  <si>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</si>
  <si>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</si>
  <si>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</si>
  <si>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</si>
  <si>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</si>
  <si>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</si>
  <si>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</si>
  <si>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</si>
  <si>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</si>
  <si>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</si>
  <si>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</si>
  <si>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</si>
  <si>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</si>
  <si>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</si>
  <si>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</si>
  <si>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</si>
  <si>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</si>
  <si>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</si>
  <si>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</si>
  <si>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</si>
  <si>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</si>
  <si>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</si>
  <si>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</si>
  <si>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</si>
  <si>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</si>
  <si>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</si>
  <si>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</si>
  <si>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</si>
  <si>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</si>
  <si>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</si>
  <si>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</si>
  <si>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</si>
  <si>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</si>
  <si>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</si>
  <si>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</si>
  <si>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</si>
  <si>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</si>
  <si>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</si>
  <si>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</si>
  <si>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</si>
  <si>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</si>
  <si>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</si>
  <si>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</si>
  <si>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</si>
  <si>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</si>
  <si>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</si>
  <si>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</si>
  <si>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</si>
  <si>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</si>
  <si>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</si>
  <si>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</si>
  <si>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</si>
  <si>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</si>
  <si>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</si>
  <si>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</si>
  <si>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</si>
  <si>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</si>
  <si>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</si>
  <si>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</si>
  <si>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</si>
  <si>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</si>
  <si>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</si>
  <si>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</si>
  <si>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</si>
  <si>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</si>
  <si>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</si>
  <si>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</si>
  <si>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</si>
  <si>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</si>
  <si>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</si>
  <si>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</si>
  <si>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</si>
  <si>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</si>
  <si>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</si>
  <si>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</si>
  <si>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</si>
  <si>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</si>
  <si>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</si>
  <si>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</si>
  <si>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</si>
  <si>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</si>
  <si>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</si>
  <si>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</si>
  <si>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</si>
  <si>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</si>
  <si>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</si>
  <si>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</si>
  <si>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</si>
  <si>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</si>
  <si>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</si>
  <si>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</si>
  <si>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</si>
  <si>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</si>
  <si>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</si>
  <si>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</si>
  <si>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</si>
  <si>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</si>
  <si>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</si>
  <si>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</si>
  <si>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</si>
  <si>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</si>
  <si>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</si>
  <si>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</si>
  <si>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</si>
  <si>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</si>
  <si>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</si>
  <si>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</si>
  <si>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</si>
  <si>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</si>
  <si>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</si>
  <si>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</si>
  <si>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</si>
  <si>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</si>
  <si>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</si>
  <si>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</si>
  <si>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</si>
  <si>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</si>
  <si>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</si>
  <si>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</si>
  <si>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</si>
  <si>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</si>
  <si>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</si>
  <si>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</si>
  <si>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</si>
  <si>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</si>
  <si>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</si>
  <si>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</si>
  <si>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</si>
  <si>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</si>
  <si>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</si>
  <si>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</si>
  <si>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</si>
  <si>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</si>
  <si>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</si>
  <si>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</si>
  <si>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</si>
  <si>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</si>
  <si>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</si>
  <si>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</si>
  <si>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</si>
  <si>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</si>
  <si>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</si>
  <si>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</si>
  <si>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</si>
  <si>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</si>
  <si>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</si>
  <si>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</si>
  <si>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</si>
  <si>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</si>
  <si>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</si>
  <si>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</si>
  <si>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</si>
  <si>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</si>
  <si>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</si>
  <si>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</si>
  <si>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</si>
  <si>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</si>
  <si>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</si>
  <si>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</si>
  <si>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</si>
  <si>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</si>
  <si>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</si>
  <si>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</si>
  <si>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</si>
  <si>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</si>
  <si>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</si>
  <si>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</si>
  <si>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</si>
  <si>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</si>
  <si>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</si>
  <si>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</si>
  <si>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</si>
  <si>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</si>
  <si>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</si>
  <si>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</si>
  <si>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</si>
  <si>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</si>
  <si>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</si>
  <si>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</si>
  <si>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</si>
  <si>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</si>
  <si>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</si>
  <si>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</si>
  <si>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</si>
  <si>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</si>
  <si>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</si>
  <si>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</si>
  <si>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</si>
  <si>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</si>
  <si>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</si>
  <si>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</si>
  <si>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</si>
  <si>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</si>
  <si>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</si>
  <si>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</si>
  <si>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</si>
  <si>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</si>
  <si>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</si>
  <si>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</si>
  <si>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</si>
  <si>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</si>
  <si>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</si>
  <si>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</si>
  <si>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</si>
  <si>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</si>
  <si>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</si>
  <si>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</si>
  <si>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</si>
  <si>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</si>
  <si>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</si>
  <si>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</si>
  <si>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</si>
  <si>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</si>
  <si>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</si>
  <si>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</si>
  <si>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</si>
  <si>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</si>
  <si>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</si>
  <si>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</si>
  <si>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</si>
  <si>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</si>
  <si>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</si>
  <si>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</si>
  <si>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</si>
  <si>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</si>
  <si>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</si>
  <si>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</si>
  <si>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</si>
  <si>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</si>
  <si>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</si>
  <si>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</si>
  <si>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</si>
  <si>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</si>
  <si>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</si>
  <si>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</si>
  <si>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</si>
  <si>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</si>
  <si>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</si>
  <si>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</si>
  <si>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</si>
  <si>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</si>
  <si>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</si>
  <si>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</si>
  <si>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</si>
  <si>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</si>
  <si>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</si>
  <si>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</si>
  <si>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</si>
  <si>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</si>
  <si>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</si>
  <si>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</si>
  <si>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</si>
  <si>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</si>
  <si>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</si>
  <si>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</si>
  <si>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</si>
  <si>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</si>
  <si>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</si>
  <si>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</si>
  <si>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</si>
  <si>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</si>
  <si>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</si>
  <si>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</si>
  <si>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</si>
  <si>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</si>
  <si>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</si>
  <si>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</si>
  <si>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</si>
  <si>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</si>
  <si>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</si>
  <si>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</si>
  <si>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</si>
  <si>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</si>
  <si>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</si>
  <si>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</si>
  <si>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</si>
  <si>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</si>
  <si>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</si>
  <si>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</si>
  <si>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</si>
  <si>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</si>
  <si>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</si>
  <si>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</si>
  <si>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</si>
  <si>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</si>
  <si>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</si>
  <si>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</si>
  <si>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</si>
  <si>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</si>
  <si>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</si>
  <si>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</si>
  <si>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</si>
  <si>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</si>
  <si>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</si>
  <si>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</si>
  <si>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</si>
  <si>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</si>
  <si>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</si>
  <si>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</si>
  <si>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</si>
  <si>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</si>
  <si>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</si>
  <si>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</si>
  <si>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</si>
  <si>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</si>
  <si>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</si>
  <si>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</si>
  <si>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</si>
  <si>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</si>
  <si>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</si>
  <si>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</si>
  <si>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</si>
  <si>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</si>
  <si>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</si>
  <si>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</si>
  <si>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</si>
  <si>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</si>
  <si>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</si>
  <si>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</si>
  <si>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</si>
  <si>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</si>
  <si>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</si>
  <si>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</si>
  <si>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</si>
  <si>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</si>
  <si>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</si>
  <si>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</si>
  <si>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</si>
  <si>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</si>
  <si>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</si>
  <si>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</si>
  <si>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</si>
  <si>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</si>
  <si>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</si>
  <si>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</si>
  <si>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</si>
  <si>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</si>
  <si>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</si>
  <si>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</si>
  <si>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</si>
  <si>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</si>
  <si>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</si>
  <si>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</si>
  <si>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</si>
  <si>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</si>
  <si>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</si>
  <si>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</si>
  <si>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</si>
  <si>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</si>
  <si>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</si>
  <si>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</si>
  <si>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</si>
  <si>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</si>
  <si>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</si>
  <si>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</si>
  <si>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</si>
  <si>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</si>
  <si>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</si>
  <si>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</si>
  <si>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</si>
  <si>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</si>
  <si>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</si>
  <si>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</si>
  <si>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</si>
  <si>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</si>
  <si>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</si>
  <si>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</si>
  <si>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</si>
  <si>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</si>
  <si>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</si>
  <si>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</si>
  <si>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</si>
  <si>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</si>
  <si>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</si>
  <si>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</si>
  <si>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</si>
  <si>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</si>
  <si>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</si>
  <si>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</si>
  <si>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</si>
  <si>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</si>
  <si>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</si>
  <si>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</si>
  <si>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</si>
  <si>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</si>
  <si>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</si>
  <si>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</si>
  <si>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</si>
  <si>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</si>
  <si>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</si>
  <si>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</si>
  <si>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</si>
  <si>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</si>
  <si>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</si>
  <si>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</si>
  <si>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</si>
  <si>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</si>
  <si>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</si>
  <si>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</si>
  <si>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</si>
  <si>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</si>
  <si>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</si>
  <si>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</si>
  <si>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</si>
  <si>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</si>
  <si>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</si>
  <si>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</si>
  <si>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</si>
  <si>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</si>
  <si>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</si>
  <si>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</si>
  <si>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</si>
  <si>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</si>
  <si>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</si>
  <si>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</si>
  <si>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</si>
  <si>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</si>
  <si>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</si>
  <si>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</si>
  <si>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</si>
  <si>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</si>
  <si>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</si>
  <si>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</si>
  <si>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</si>
  <si>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</si>
  <si>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</si>
  <si>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</si>
  <si>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</si>
  <si>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</si>
  <si>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</si>
  <si>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</si>
  <si>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</si>
  <si>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</si>
  <si>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</si>
  <si>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</si>
  <si>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</si>
  <si>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</si>
  <si>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</si>
  <si>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</si>
  <si>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</si>
  <si>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</si>
  <si>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</si>
  <si>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</si>
  <si>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</si>
  <si>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</si>
  <si>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</si>
  <si>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</si>
  <si>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</si>
  <si>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</si>
  <si>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</si>
  <si>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</si>
  <si>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</si>
  <si>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</si>
  <si>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</si>
  <si>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</si>
  <si>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</si>
  <si>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</si>
  <si>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</si>
  <si>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</si>
  <si>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</si>
  <si>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</si>
  <si>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</si>
  <si>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</si>
  <si>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</si>
  <si>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</si>
  <si>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</si>
  <si>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</si>
  <si>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</si>
  <si>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</si>
  <si>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</si>
  <si>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</si>
  <si>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</si>
  <si>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</si>
  <si>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</si>
  <si>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</si>
  <si>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</si>
  <si>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</si>
  <si>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</si>
  <si>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</si>
  <si>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</si>
  <si>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</si>
  <si>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</si>
  <si>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</si>
  <si>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</si>
  <si>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</si>
  <si>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</si>
  <si>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</si>
  <si>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</si>
  <si>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</si>
  <si>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</si>
  <si>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</si>
  <si>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</si>
  <si>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</si>
  <si>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</si>
  <si>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</si>
  <si>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</si>
  <si>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</si>
  <si>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</si>
  <si>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</si>
  <si>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</si>
  <si>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</si>
  <si>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</si>
  <si>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</si>
  <si>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</si>
  <si>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</si>
  <si>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</si>
  <si>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</si>
  <si>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</si>
  <si>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</si>
  <si>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</si>
  <si>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</si>
  <si>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</si>
  <si>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</si>
  <si>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</si>
  <si>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</si>
  <si>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</si>
  <si>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</si>
  <si>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</si>
  <si>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</si>
  <si>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</si>
  <si>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</si>
  <si>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</si>
  <si>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</si>
  <si>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</si>
  <si>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</si>
  <si>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</si>
  <si>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</si>
  <si>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</si>
  <si>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</si>
  <si>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</si>
  <si>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</si>
  <si>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</si>
  <si>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</si>
  <si>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</si>
  <si>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</si>
  <si>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</si>
  <si>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</si>
  <si>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</si>
  <si>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</si>
  <si>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</si>
  <si>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</si>
  <si>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</si>
  <si>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</si>
  <si>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</si>
  <si>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</si>
  <si>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</si>
  <si>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</si>
  <si>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</si>
  <si>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</si>
  <si>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</si>
  <si>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</si>
  <si>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</si>
  <si>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</si>
  <si>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</si>
  <si>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</si>
  <si>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</si>
  <si>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</si>
  <si>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</si>
  <si>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</si>
  <si>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</si>
  <si>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</si>
  <si>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</si>
  <si>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</si>
  <si>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</si>
  <si>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</si>
  <si>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</si>
  <si>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</si>
  <si>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</si>
  <si>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</si>
  <si>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</si>
  <si>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</si>
  <si>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</si>
  <si>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</si>
  <si>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</si>
  <si>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</si>
  <si>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</si>
  <si>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</si>
  <si>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</si>
  <si>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</si>
  <si>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</si>
  <si>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</si>
  <si>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</si>
  <si>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</si>
  <si>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</si>
  <si>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</si>
  <si>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</si>
  <si>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</si>
  <si>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</si>
  <si>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</si>
  <si>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</si>
  <si>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</si>
  <si>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</si>
  <si>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</si>
  <si>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</si>
  <si>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</si>
  <si>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</si>
  <si>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</si>
  <si>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</si>
  <si>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</si>
  <si>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</si>
  <si>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</si>
  <si>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</si>
  <si>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</si>
  <si>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</si>
  <si>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</si>
  <si>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</si>
  <si>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</si>
  <si>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</si>
  <si>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</si>
  <si>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</si>
  <si>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</si>
  <si>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</si>
  <si>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</si>
  <si>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</si>
  <si>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</si>
  <si>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</si>
  <si>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</si>
  <si>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</si>
  <si>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</si>
  <si>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</si>
  <si>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</si>
  <si>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</si>
  <si>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</si>
  <si>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</si>
  <si>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</si>
  <si>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</si>
  <si>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</si>
  <si>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</si>
  <si>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</si>
  <si>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</si>
  <si>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</si>
  <si>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</si>
  <si>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</si>
  <si>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</si>
  <si>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</si>
  <si>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</si>
  <si>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</si>
  <si>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</si>
  <si>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</si>
  <si>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</si>
  <si>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</si>
  <si>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</si>
  <si>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</si>
  <si>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</si>
  <si>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</si>
  <si>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</si>
  <si>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</si>
  <si>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</si>
  <si>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</si>
  <si>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</si>
  <si>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</si>
  <si>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</si>
  <si>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</si>
  <si>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</si>
  <si>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</si>
  <si>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</si>
  <si>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</si>
  <si>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</si>
  <si>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</si>
  <si>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</si>
  <si>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</si>
  <si>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</si>
  <si>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</si>
  <si>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</si>
  <si>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</si>
  <si>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</si>
  <si>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</si>
  <si>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</si>
  <si>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</si>
  <si>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</si>
  <si>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</si>
  <si>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</si>
  <si>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</si>
  <si>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</si>
  <si>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</si>
  <si>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</si>
  <si>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</si>
  <si>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</si>
  <si>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</si>
  <si>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</si>
  <si>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</si>
  <si>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</si>
  <si>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</si>
  <si>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</si>
  <si>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</si>
  <si>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</si>
  <si>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</si>
  <si>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</si>
  <si>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</si>
  <si>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</si>
  <si>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</si>
  <si>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</si>
  <si>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</si>
  <si>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</si>
  <si>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</si>
  <si>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</si>
  <si>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</si>
  <si>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</si>
  <si>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</si>
  <si>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</si>
  <si>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</si>
  <si>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</si>
  <si>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</si>
  <si>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</si>
  <si>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</si>
  <si>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</si>
  <si>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</si>
  <si>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</si>
  <si>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</si>
  <si>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</si>
  <si>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</si>
  <si>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</si>
  <si>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</si>
  <si>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</si>
  <si>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</si>
  <si>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</si>
  <si>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</si>
  <si>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</si>
  <si>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</si>
  <si>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</si>
  <si>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</si>
  <si>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</si>
  <si>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</si>
  <si>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</si>
  <si>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</si>
  <si>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</si>
  <si>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</si>
  <si>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</si>
  <si>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</si>
  <si>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</si>
  <si>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</si>
  <si>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</si>
  <si>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</si>
  <si>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</si>
  <si>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</si>
  <si>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</si>
  <si>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</si>
  <si>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</si>
  <si>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</si>
  <si>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</si>
  <si>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</si>
  <si>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</si>
  <si>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</si>
  <si>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</si>
  <si>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</si>
  <si>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</si>
  <si>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</si>
  <si>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</si>
  <si>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</si>
  <si>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</si>
  <si>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</si>
  <si>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</si>
  <si>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</si>
  <si>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</si>
  <si>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</si>
  <si>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</si>
  <si>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</si>
  <si>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</si>
  <si>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</si>
  <si>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</si>
  <si>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</si>
  <si>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</si>
  <si>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</si>
  <si>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</si>
  <si>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</si>
  <si>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</si>
  <si>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</si>
  <si>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</si>
  <si>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</si>
  <si>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</si>
  <si>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</si>
  <si>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</si>
  <si>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</si>
  <si>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</si>
  <si>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</si>
  <si>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</si>
  <si>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</si>
  <si>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</si>
  <si>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</si>
  <si>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</si>
  <si>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</si>
  <si>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</si>
  <si>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</si>
  <si>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</si>
  <si>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</si>
  <si>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</si>
  <si>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</si>
  <si>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</si>
  <si>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</si>
  <si>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</si>
  <si>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</si>
  <si>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</si>
  <si>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</si>
  <si>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</si>
  <si>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</si>
  <si>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</si>
  <si>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</si>
  <si>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</si>
  <si>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</si>
  <si>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</si>
  <si>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</si>
  <si>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</si>
  <si>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</si>
  <si>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</si>
  <si>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</si>
  <si>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</si>
  <si>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</si>
  <si>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</si>
  <si>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</si>
  <si>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</si>
  <si>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</si>
  <si>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</si>
  <si>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</si>
  <si>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</si>
  <si>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</si>
  <si>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</si>
  <si>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</si>
  <si>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</si>
  <si>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</si>
  <si>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</si>
  <si>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</si>
  <si>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</si>
  <si>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</si>
  <si>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</si>
  <si>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</si>
  <si>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</si>
  <si>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</si>
  <si>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</si>
  <si>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</si>
  <si>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</si>
  <si>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</si>
  <si>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</si>
  <si>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</si>
  <si>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</si>
  <si>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</si>
  <si>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</si>
  <si>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</si>
  <si>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</si>
  <si>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</si>
  <si>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</si>
  <si>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</si>
  <si>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</si>
  <si>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</si>
  <si>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</si>
  <si>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</si>
  <si>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</si>
  <si>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</si>
  <si>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</si>
  <si>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</si>
  <si>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</si>
  <si>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</si>
  <si>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</si>
  <si>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</si>
  <si>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</si>
  <si>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</si>
  <si>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</si>
  <si>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</si>
  <si>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</si>
  <si>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</si>
  <si>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</si>
  <si>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</si>
  <si>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</si>
  <si>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</si>
  <si>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</si>
  <si>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</si>
  <si>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</si>
  <si>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</si>
  <si>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</si>
  <si>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</si>
  <si>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</si>
  <si>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</si>
  <si>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</si>
  <si>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</si>
  <si>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</si>
  <si>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</si>
  <si>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</si>
  <si>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</si>
  <si>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</si>
  <si>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</si>
  <si>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</si>
  <si>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</si>
  <si>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</si>
  <si>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</si>
  <si>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</si>
  <si>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</si>
  <si>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</si>
  <si>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</si>
  <si>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</si>
  <si>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</si>
  <si>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</si>
  <si>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</si>
  <si>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</si>
  <si>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</si>
  <si>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</si>
  <si>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</si>
  <si>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</si>
  <si>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</si>
  <si>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</si>
  <si>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</si>
  <si>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</si>
  <si>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</si>
  <si>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</si>
  <si>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</si>
  <si>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</si>
  <si>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</si>
  <si>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</si>
  <si>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</si>
  <si>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</si>
  <si>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</si>
  <si>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</si>
  <si>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</si>
  <si>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</si>
  <si>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</si>
  <si>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</si>
  <si>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</si>
  <si>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</si>
  <si>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</si>
  <si>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</si>
  <si>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</si>
  <si>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</si>
  <si>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</si>
  <si>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</si>
  <si>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</si>
  <si>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</si>
  <si>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</si>
  <si>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</si>
  <si>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</si>
  <si>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</si>
  <si>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</si>
  <si>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</si>
  <si>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</si>
  <si>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</si>
  <si>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</si>
  <si>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</si>
  <si>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</si>
  <si>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</si>
  <si>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</si>
  <si>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</si>
  <si>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</si>
  <si>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</si>
  <si>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</si>
  <si>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</si>
  <si>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</si>
  <si>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</si>
  <si>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</si>
  <si>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</si>
  <si>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</si>
  <si>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</si>
  <si>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</si>
  <si>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</si>
  <si>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</si>
  <si>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</si>
  <si>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</si>
  <si>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</si>
  <si>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</si>
  <si>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</si>
  <si>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</si>
  <si>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</si>
  <si>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</si>
  <si>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</si>
  <si>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</si>
  <si>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</si>
  <si>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</si>
  <si>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</si>
  <si>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</si>
  <si>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</si>
  <si>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</si>
  <si>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</si>
  <si>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</si>
  <si>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</si>
  <si>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</si>
  <si>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</si>
  <si>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</si>
  <si>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</si>
  <si>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</si>
  <si>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</si>
  <si>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</si>
  <si>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</si>
  <si>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</si>
  <si>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</si>
  <si>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</si>
  <si>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</si>
  <si>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</si>
  <si>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</si>
  <si>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</si>
  <si>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</si>
  <si>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</si>
  <si>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</si>
  <si>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</si>
  <si>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</si>
  <si>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</si>
  <si>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</si>
  <si>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</si>
  <si>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</si>
  <si>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</si>
  <si>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</si>
  <si>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</si>
  <si>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</si>
  <si>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</si>
  <si>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</si>
  <si>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</si>
  <si>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</si>
  <si>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</si>
  <si>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</si>
  <si>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</si>
  <si>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</si>
  <si>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</si>
  <si>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</si>
  <si>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</si>
  <si>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</si>
  <si>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</si>
  <si>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</si>
  <si>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</si>
  <si>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</si>
  <si>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</si>
  <si>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</si>
  <si>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</si>
  <si>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</si>
  <si>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</si>
  <si>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</si>
  <si>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</si>
  <si>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</si>
  <si>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</si>
  <si>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</si>
  <si>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</si>
  <si>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</si>
  <si>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</si>
  <si>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</si>
  <si>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</si>
  <si>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</si>
  <si>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</si>
  <si>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</si>
  <si>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</si>
  <si>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</si>
  <si>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</si>
  <si>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</si>
  <si>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</si>
  <si>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</si>
  <si>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</si>
  <si>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</si>
  <si>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</si>
  <si>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</si>
  <si>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</si>
  <si>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</si>
  <si>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</si>
  <si>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</si>
  <si>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</si>
  <si>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</si>
  <si>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</si>
  <si>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</si>
  <si>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</si>
  <si>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</si>
  <si>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</si>
  <si>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</si>
  <si>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</si>
  <si>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</si>
  <si>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</si>
  <si>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</si>
  <si>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</si>
  <si>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</si>
  <si>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</si>
  <si>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</si>
  <si>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</si>
  <si>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</si>
  <si>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</si>
  <si>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</si>
  <si>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</si>
  <si>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</si>
  <si>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</si>
  <si>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</si>
  <si>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</si>
  <si>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</si>
  <si>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</si>
  <si>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</si>
  <si>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</si>
  <si>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</si>
  <si>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</si>
  <si>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</si>
  <si>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</si>
  <si>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</si>
  <si>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</si>
  <si>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</si>
  <si>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</si>
  <si>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</si>
  <si>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</si>
  <si>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</si>
  <si>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</si>
  <si>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</si>
  <si>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</si>
  <si>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</si>
  <si>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</si>
  <si>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</si>
  <si>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</si>
  <si>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</si>
  <si>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</si>
  <si>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</si>
  <si>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</si>
  <si>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</si>
  <si>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</si>
  <si>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</si>
  <si>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</si>
  <si>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</si>
  <si>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</si>
  <si>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</si>
  <si>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</si>
  <si>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</si>
  <si>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</si>
  <si>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</si>
  <si>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</si>
  <si>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</si>
  <si>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</si>
  <si>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</si>
  <si>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</si>
  <si>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</si>
  <si>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</si>
  <si>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</si>
  <si>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</si>
  <si>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</si>
  <si>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</si>
  <si>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</si>
  <si>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</si>
  <si>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</si>
  <si>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</si>
  <si>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</si>
  <si>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</si>
  <si>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</si>
  <si>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</si>
  <si>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</si>
  <si>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</si>
  <si>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</si>
  <si>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</si>
  <si>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</si>
  <si>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</si>
  <si>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</si>
  <si>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</si>
  <si>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</si>
  <si>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</si>
  <si>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</si>
  <si>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</si>
  <si>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</si>
  <si>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</si>
  <si>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</si>
  <si>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</si>
  <si>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</si>
  <si>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</si>
  <si>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</si>
  <si>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</si>
  <si>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</si>
  <si>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</si>
  <si>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</si>
  <si>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</si>
  <si>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</si>
  <si>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</si>
  <si>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</si>
  <si>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</si>
  <si>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</si>
  <si>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</si>
  <si>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</si>
  <si>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</si>
  <si>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</si>
  <si>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</si>
  <si>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</si>
  <si>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</si>
  <si>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</si>
  <si>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</si>
  <si>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</si>
  <si>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</si>
  <si>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</si>
  <si>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</si>
  <si>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</si>
  <si>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</si>
  <si>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</si>
  <si>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</si>
  <si>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</si>
  <si>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</si>
  <si>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</si>
  <si>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</si>
  <si>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</si>
  <si>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</si>
  <si>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</si>
  <si>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</si>
  <si>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</si>
  <si>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</si>
  <si>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</si>
  <si>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</si>
  <si>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</si>
  <si>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</si>
  <si>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</si>
  <si>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</si>
  <si>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</si>
  <si>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</si>
  <si>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</si>
  <si>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</si>
  <si>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</si>
  <si>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</si>
  <si>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</si>
  <si>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</si>
  <si>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</si>
  <si>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</si>
  <si>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</si>
  <si>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</si>
  <si>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</si>
  <si>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</si>
  <si>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</si>
  <si>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</si>
  <si>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</si>
  <si>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</si>
  <si>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</si>
  <si>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</si>
  <si>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</si>
  <si>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</si>
  <si>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</si>
  <si>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</si>
  <si>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</si>
  <si>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</si>
  <si>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</si>
  <si>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</si>
  <si>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</si>
  <si>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</si>
  <si>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</si>
  <si>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</si>
  <si>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</si>
  <si>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</si>
  <si>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</si>
  <si>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</si>
  <si>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</si>
  <si>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</si>
  <si>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</si>
  <si>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</si>
  <si>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</si>
  <si>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</si>
  <si>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</si>
  <si>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</si>
  <si>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</si>
  <si>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</si>
  <si>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</si>
  <si>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</si>
  <si>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</si>
  <si>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</si>
  <si>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</si>
  <si>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</si>
  <si>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</si>
  <si>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</si>
  <si>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</si>
  <si>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</si>
  <si>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</si>
  <si>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</si>
  <si>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</si>
  <si>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</si>
  <si>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</si>
  <si>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</si>
  <si>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</si>
  <si>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</si>
  <si>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</si>
  <si>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</si>
  <si>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</si>
  <si>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</si>
  <si>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</si>
  <si>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</si>
  <si>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</si>
  <si>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</si>
  <si>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</si>
  <si>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</si>
  <si>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</si>
  <si>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</si>
  <si>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</si>
  <si>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</si>
  <si>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</si>
  <si>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</si>
  <si>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</si>
  <si>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</si>
  <si>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</si>
  <si>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</si>
  <si>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</si>
  <si>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</si>
  <si>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</si>
  <si>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</si>
  <si>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</si>
  <si>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</si>
  <si>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</si>
  <si>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</si>
  <si>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</si>
  <si>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</si>
  <si>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</si>
  <si>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</si>
  <si>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</si>
  <si>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</si>
  <si>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</si>
  <si>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</si>
  <si>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</si>
  <si>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</si>
  <si>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</si>
  <si>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</si>
  <si>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</si>
  <si>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</si>
  <si>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</si>
  <si>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</si>
  <si>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</si>
  <si>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</si>
  <si>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</si>
  <si>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</si>
  <si>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</si>
  <si>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</si>
  <si>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</si>
  <si>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</si>
  <si>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</si>
  <si>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</si>
  <si>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</si>
  <si>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</si>
  <si>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</si>
  <si>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</si>
  <si>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</si>
  <si>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</si>
  <si>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</si>
  <si>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</si>
  <si>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</si>
  <si>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</si>
  <si>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</si>
  <si>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</si>
  <si>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</si>
  <si>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</si>
  <si>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</si>
  <si>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</si>
  <si>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</si>
  <si>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</si>
  <si>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</si>
  <si>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</si>
  <si>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</si>
  <si>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</si>
  <si>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</si>
  <si>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</si>
  <si>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</si>
  <si>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</si>
  <si>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</si>
  <si>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</si>
  <si>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</si>
  <si>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</si>
  <si>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</si>
  <si>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</si>
  <si>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</si>
  <si>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</si>
  <si>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</si>
  <si>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</si>
  <si>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</si>
  <si>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</si>
  <si>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</si>
  <si>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</si>
  <si>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</si>
  <si>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</si>
  <si>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</si>
  <si>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</si>
  <si>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</si>
  <si>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</si>
  <si>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</si>
  <si>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</si>
  <si>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</si>
  <si>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</si>
  <si>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</si>
  <si>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</si>
  <si>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</si>
  <si>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</si>
  <si>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</si>
  <si>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</si>
  <si>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</si>
  <si>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</si>
  <si>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</si>
  <si>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</si>
  <si>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</si>
  <si>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</si>
  <si>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</si>
  <si>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</si>
  <si>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</si>
  <si>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</si>
  <si>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</si>
  <si>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</si>
  <si>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</si>
  <si>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</si>
  <si>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</si>
  <si>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</si>
  <si>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</si>
  <si>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</si>
  <si>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</si>
  <si>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</si>
  <si>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</si>
  <si>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</si>
  <si>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</si>
  <si>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</si>
  <si>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</si>
  <si>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</si>
  <si>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</si>
  <si>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</si>
  <si>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</si>
  <si>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</si>
  <si>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</si>
  <si>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</si>
  <si>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</si>
  <si>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</si>
  <si>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</si>
  <si>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</si>
  <si>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</si>
  <si>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</si>
  <si>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</si>
  <si>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</si>
  <si>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</si>
  <si>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</si>
  <si>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</si>
  <si>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</si>
  <si>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</si>
  <si>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</si>
  <si>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</si>
  <si>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</si>
  <si>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</si>
  <si>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</si>
  <si>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</si>
  <si>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</si>
  <si>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</si>
  <si>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</si>
  <si>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</si>
  <si>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</si>
  <si>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</si>
  <si>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</si>
  <si>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</si>
  <si>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</si>
  <si>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</si>
  <si>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</si>
  <si>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</si>
  <si>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</si>
  <si>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</si>
  <si>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</si>
  <si>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</si>
  <si>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</si>
  <si>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</si>
  <si>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</si>
  <si>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</si>
  <si>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</si>
  <si>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</si>
  <si>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</si>
  <si>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</si>
  <si>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</si>
  <si>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</si>
  <si>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</si>
  <si>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</si>
  <si>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</si>
  <si>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</si>
  <si>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</si>
  <si>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</si>
  <si>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</si>
  <si>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</si>
  <si>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</si>
  <si>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</si>
  <si>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</si>
  <si>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</si>
  <si>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</si>
  <si>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</si>
  <si>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</si>
  <si>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</si>
  <si>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</si>
  <si>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</si>
  <si>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</si>
  <si>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</si>
  <si>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</si>
  <si>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</si>
  <si>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</si>
  <si>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</si>
  <si>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</si>
  <si>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</si>
  <si>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</si>
  <si>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</si>
  <si>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</si>
  <si>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</si>
  <si>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</si>
  <si>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</si>
  <si>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</si>
  <si>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</si>
  <si>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</si>
  <si>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</si>
  <si>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</si>
  <si>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</si>
  <si>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</si>
  <si>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</si>
  <si>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</si>
  <si>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</si>
  <si>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</si>
  <si>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</si>
  <si>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</si>
  <si>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</si>
  <si>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</si>
  <si>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</si>
  <si>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</si>
  <si>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</si>
  <si>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</si>
  <si>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</si>
  <si>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</si>
  <si>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</si>
  <si>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</si>
  <si>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</si>
  <si>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</si>
  <si>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</si>
  <si>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</si>
  <si>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</si>
  <si>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</si>
  <si>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</si>
  <si>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</si>
  <si>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</si>
  <si>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</si>
  <si>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</si>
  <si>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</si>
  <si>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</si>
  <si>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</si>
  <si>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</si>
  <si>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</si>
  <si>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</si>
  <si>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</si>
  <si>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</si>
  <si>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</si>
  <si>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</si>
  <si>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</si>
  <si>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</si>
  <si>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</si>
  <si>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</si>
  <si>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</si>
  <si>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</si>
  <si>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</si>
  <si>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</si>
  <si>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</si>
  <si>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</si>
  <si>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</si>
  <si>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</si>
  <si>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</si>
  <si>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</si>
  <si>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</si>
  <si>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</si>
  <si>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</si>
  <si>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</si>
  <si>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</si>
  <si>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</si>
  <si>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</si>
  <si>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</si>
  <si>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</si>
  <si>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</si>
  <si>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</si>
  <si>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</si>
  <si>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</si>
  <si>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</si>
  <si>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</si>
  <si>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</si>
  <si>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</si>
  <si>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</si>
  <si>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</si>
  <si>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</si>
  <si>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</si>
  <si>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</si>
  <si>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</si>
  <si>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</si>
  <si>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</si>
  <si>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</si>
  <si>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</si>
  <si>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</si>
  <si>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</si>
  <si>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</si>
  <si>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</si>
  <si>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</si>
  <si>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</si>
  <si>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</si>
  <si>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</si>
  <si>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</si>
  <si>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</si>
  <si>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</si>
  <si>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</si>
  <si>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</si>
  <si>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</si>
  <si>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</si>
  <si>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</si>
  <si>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</si>
  <si>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</si>
  <si>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</si>
  <si>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</si>
  <si>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</si>
  <si>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</si>
  <si>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</si>
  <si>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</si>
  <si>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</si>
  <si>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</si>
  <si>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</si>
  <si>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</si>
  <si>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</si>
  <si>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</si>
  <si>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</si>
  <si>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</si>
  <si>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</si>
  <si>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</si>
  <si>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</si>
  <si>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</si>
  <si>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</si>
  <si>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</si>
  <si>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</si>
  <si>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</si>
  <si>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</si>
  <si>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</si>
  <si>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</si>
  <si>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</si>
  <si>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</si>
  <si>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</si>
  <si>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</si>
  <si>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</si>
  <si>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</si>
  <si>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</si>
  <si>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</si>
  <si>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</si>
  <si>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</si>
  <si>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</si>
  <si>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</si>
  <si>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</si>
  <si>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</si>
  <si>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</si>
  <si>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</si>
  <si>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</si>
  <si>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</si>
  <si>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</si>
  <si>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</si>
  <si>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</si>
  <si>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</si>
  <si>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</si>
  <si>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</si>
  <si>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</si>
  <si>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</si>
  <si>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</si>
  <si>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</si>
  <si>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</si>
  <si>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</si>
  <si>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</si>
  <si>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</si>
  <si>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</si>
  <si>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</si>
  <si>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</si>
  <si>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</si>
  <si>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</si>
  <si>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</si>
  <si>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</si>
  <si>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</si>
  <si>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</si>
  <si>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</si>
  <si>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</si>
  <si>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</si>
  <si>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</si>
  <si>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</si>
  <si>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</si>
  <si>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</si>
  <si>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</si>
  <si>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</si>
  <si>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</si>
  <si>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</si>
  <si>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</si>
  <si>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</si>
  <si>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</si>
  <si>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</si>
  <si>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</si>
  <si>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</si>
  <si>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</si>
  <si>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</si>
  <si>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</si>
  <si>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</si>
  <si>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</si>
  <si>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</si>
  <si>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</si>
  <si>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</si>
  <si>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</si>
  <si>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</si>
  <si>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</si>
  <si>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</si>
  <si>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</si>
  <si>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</si>
  <si>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</si>
  <si>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</si>
  <si>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</si>
  <si>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</si>
  <si>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</si>
  <si>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</si>
  <si>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</si>
  <si>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</si>
  <si>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</si>
  <si>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</si>
  <si>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</si>
  <si>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</si>
  <si>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</si>
  <si>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</si>
  <si>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</si>
  <si>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</si>
  <si>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</si>
  <si>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</si>
  <si>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</si>
  <si>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</si>
  <si>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</si>
  <si>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</si>
  <si>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</si>
  <si>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</si>
  <si>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</si>
  <si>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</si>
  <si>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</si>
  <si>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</si>
  <si>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</si>
  <si>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</si>
  <si>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</si>
  <si>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</si>
  <si>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</si>
  <si>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</si>
  <si>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</si>
  <si>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</si>
  <si>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</si>
  <si>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</si>
  <si>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</si>
  <si>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</si>
  <si>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</si>
  <si>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</si>
  <si>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</si>
  <si>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</si>
  <si>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</si>
  <si>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</si>
  <si>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</si>
  <si>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</si>
  <si>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</si>
  <si>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</si>
  <si>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</si>
  <si>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</si>
  <si>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</si>
  <si>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</si>
  <si>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</si>
  <si>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</si>
  <si>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</si>
  <si>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</si>
  <si>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</si>
  <si>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</si>
  <si>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</si>
  <si>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</si>
  <si>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</si>
  <si>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</si>
  <si>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</si>
  <si>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</si>
  <si>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</si>
  <si>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</si>
  <si>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</si>
  <si>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</si>
  <si>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</si>
  <si>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</si>
  <si>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</si>
  <si>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</si>
  <si>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</si>
  <si>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</si>
  <si>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</si>
  <si>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</si>
  <si>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</si>
  <si>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</si>
  <si>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</si>
  <si>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</si>
  <si>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</si>
  <si>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</si>
  <si>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</si>
  <si>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</si>
  <si>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</si>
  <si>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</si>
  <si>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</si>
  <si>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</si>
  <si>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</si>
  <si>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</si>
  <si>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</si>
  <si>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</si>
  <si>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</si>
  <si>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</si>
  <si>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</si>
  <si>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</si>
  <si>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</si>
  <si>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</si>
  <si>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</si>
  <si>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</si>
  <si>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</si>
  <si>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</si>
  <si>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</si>
  <si>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</si>
  <si>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</si>
  <si>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</si>
  <si>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</si>
  <si>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</si>
  <si>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</si>
  <si>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</si>
  <si>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</si>
  <si>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</si>
  <si>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</si>
  <si>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</si>
  <si>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</si>
  <si>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</si>
  <si>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</si>
  <si>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</si>
  <si>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</si>
  <si>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</si>
  <si>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</si>
  <si>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</si>
  <si>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</si>
  <si>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</si>
  <si>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</si>
  <si>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</si>
  <si>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</si>
  <si>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</si>
  <si>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</si>
  <si>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</si>
  <si>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</si>
  <si>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</si>
  <si>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</si>
  <si>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</si>
  <si>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</si>
  <si>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</si>
  <si>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</si>
  <si>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</si>
  <si>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</si>
  <si>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</si>
  <si>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</si>
  <si>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</si>
  <si>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</si>
  <si>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</si>
  <si>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</si>
  <si>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</si>
  <si>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</si>
  <si>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</si>
  <si>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</si>
  <si>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</si>
  <si>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</si>
  <si>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</si>
  <si>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</si>
  <si>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</si>
  <si>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</si>
  <si>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</si>
  <si>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</si>
  <si>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</si>
  <si>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</si>
  <si>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</si>
  <si>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</si>
  <si>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</si>
  <si>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</si>
  <si>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</si>
  <si>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</si>
  <si>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</si>
  <si>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</si>
  <si>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</si>
  <si>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</si>
  <si>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</si>
  <si>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</si>
  <si>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</si>
  <si>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</si>
  <si>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</si>
  <si>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</si>
  <si>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</si>
  <si>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</si>
  <si>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</si>
  <si>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</si>
  <si>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</si>
  <si>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</si>
  <si>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</si>
  <si>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</si>
  <si>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</si>
  <si>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</si>
  <si>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</si>
  <si>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</si>
  <si>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</si>
  <si>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</si>
  <si>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</si>
  <si>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</si>
  <si>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</si>
  <si>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</si>
  <si>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</si>
  <si>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</si>
  <si>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</si>
  <si>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</si>
  <si>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</si>
  <si>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</si>
  <si>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</si>
  <si>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</si>
  <si>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</si>
  <si>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</si>
  <si>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</si>
  <si>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</si>
  <si>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</si>
  <si>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</si>
  <si>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</si>
  <si>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</si>
  <si>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</si>
  <si>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</si>
  <si>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</si>
  <si>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</si>
  <si>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</si>
  <si>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</si>
  <si>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</si>
  <si>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</si>
  <si>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</si>
  <si>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</si>
  <si>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</si>
  <si>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</si>
  <si>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</si>
  <si>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</si>
  <si>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</si>
  <si>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</si>
  <si>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</si>
  <si>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</si>
  <si>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</si>
  <si>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</si>
  <si>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</si>
  <si>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</si>
  <si>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</si>
  <si>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</si>
  <si>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</si>
  <si>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</si>
  <si>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</si>
  <si>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</si>
  <si>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</si>
  <si>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</si>
  <si>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</si>
  <si>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</si>
  <si>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</si>
  <si>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</si>
  <si>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</si>
  <si>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</si>
  <si>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</si>
  <si>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</si>
  <si>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</si>
  <si>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</si>
  <si>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</si>
  <si>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</si>
  <si>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</si>
  <si>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</si>
  <si>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</si>
  <si>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</si>
  <si>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</si>
  <si>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</si>
  <si>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</si>
  <si>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</si>
  <si>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</si>
  <si>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</si>
  <si>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</si>
  <si>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</si>
  <si>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</si>
  <si>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</si>
  <si>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</si>
  <si>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</si>
  <si>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</si>
  <si>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</si>
  <si>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</si>
  <si>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</si>
  <si>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</si>
  <si>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</si>
  <si>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</si>
  <si>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</si>
  <si>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</si>
  <si>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</si>
  <si>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</si>
  <si>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</si>
  <si>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</si>
  <si>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</si>
  <si>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</si>
  <si>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</si>
  <si>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</si>
  <si>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</si>
  <si>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</si>
  <si>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</si>
  <si>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</si>
  <si>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</si>
  <si>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</si>
  <si>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</si>
  <si>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</si>
  <si>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</si>
  <si>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</si>
  <si>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</si>
  <si>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</si>
  <si>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</si>
  <si>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</si>
  <si>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</si>
  <si>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</si>
  <si>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</si>
  <si>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</si>
  <si>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</si>
  <si>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</si>
  <si>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</si>
  <si>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</si>
  <si>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</si>
  <si>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</si>
  <si>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</si>
  <si>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</si>
  <si>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</si>
  <si>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</si>
  <si>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</si>
  <si>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</si>
  <si>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</si>
  <si>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</si>
  <si>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</si>
  <si>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</si>
  <si>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</si>
  <si>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</si>
  <si>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</si>
  <si>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</si>
  <si>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</si>
  <si>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</si>
  <si>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</si>
  <si>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</si>
  <si>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</si>
  <si>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</si>
  <si>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</si>
  <si>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</si>
  <si>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</si>
  <si>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</si>
  <si>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</si>
  <si>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</si>
  <si>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</si>
  <si>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</si>
  <si>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</si>
  <si>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</si>
  <si>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</si>
  <si>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</si>
  <si>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</si>
  <si>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</si>
  <si>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</si>
  <si>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</si>
  <si>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</si>
  <si>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</si>
  <si>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</si>
  <si>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</si>
  <si>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</si>
  <si>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</si>
  <si>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</si>
  <si>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</si>
  <si>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</si>
  <si>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</si>
  <si>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</si>
  <si>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</si>
  <si>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</si>
  <si>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</si>
  <si>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</si>
  <si>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</si>
  <si>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</si>
  <si>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</si>
  <si>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</si>
  <si>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</si>
  <si>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</si>
  <si>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</si>
  <si>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</si>
  <si>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</si>
  <si>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</si>
  <si>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</si>
  <si>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</si>
  <si>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</si>
  <si>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</si>
  <si>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</si>
  <si>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</si>
  <si>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</si>
  <si>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</si>
  <si>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</si>
  <si>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</si>
  <si>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</si>
  <si>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</si>
  <si>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</si>
  <si>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</si>
  <si>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</si>
  <si>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</si>
  <si>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</si>
  <si>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</si>
  <si>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</si>
  <si>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</si>
  <si>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</si>
  <si>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</si>
  <si>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</si>
  <si>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</si>
  <si>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</si>
  <si>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</si>
  <si>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</si>
  <si>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</si>
  <si>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</si>
  <si>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</si>
  <si>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</si>
  <si>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</si>
  <si>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</si>
  <si>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</si>
  <si>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</si>
  <si>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</si>
  <si>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</si>
  <si>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</si>
  <si>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</si>
  <si>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</si>
  <si>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</si>
  <si>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</si>
  <si>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</si>
  <si>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</si>
  <si>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</si>
  <si>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</si>
  <si>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</si>
  <si>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</si>
  <si>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</si>
  <si>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</si>
  <si>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</si>
  <si>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</si>
  <si>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</si>
  <si>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</si>
  <si>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</si>
  <si>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</si>
  <si>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</si>
  <si>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</si>
  <si>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</si>
  <si>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</si>
  <si>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</si>
  <si>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</si>
  <si>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</si>
  <si>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</si>
  <si>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</si>
  <si>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</si>
  <si>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</si>
  <si>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</si>
  <si>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</si>
  <si>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</si>
  <si>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</si>
  <si>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</si>
  <si>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</si>
  <si>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</si>
  <si>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</si>
  <si>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</si>
  <si>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</si>
  <si>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</si>
  <si>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</si>
  <si>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</si>
  <si>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</si>
  <si>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</si>
  <si>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</si>
  <si>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</si>
  <si>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</si>
  <si>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</si>
  <si>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</si>
  <si>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</si>
  <si>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</si>
  <si>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</si>
  <si>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</si>
  <si>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</si>
  <si>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</si>
  <si>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</si>
  <si>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</si>
  <si>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</si>
  <si>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</si>
  <si>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</si>
  <si>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</si>
  <si>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</si>
  <si>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</si>
  <si>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</si>
  <si>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</si>
  <si>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</si>
  <si>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</si>
  <si>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</si>
  <si>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</si>
  <si>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</si>
  <si>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</si>
  <si>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</si>
  <si>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</si>
  <si>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</si>
  <si>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</si>
  <si>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</si>
  <si>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</si>
  <si>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</si>
  <si>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</si>
  <si>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</si>
  <si>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</si>
  <si>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</si>
  <si>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</si>
  <si>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</si>
  <si>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</si>
  <si>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</si>
  <si>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</si>
  <si>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</si>
  <si>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</si>
  <si>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</si>
  <si>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</si>
  <si>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</si>
  <si>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</si>
  <si>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</si>
  <si>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</si>
  <si>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</si>
  <si>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</si>
  <si>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</si>
  <si>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</si>
  <si>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</si>
  <si>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</si>
  <si>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</si>
  <si>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</si>
  <si>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</si>
  <si>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</si>
  <si>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</si>
  <si>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</si>
  <si>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</si>
  <si>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</si>
  <si>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</si>
  <si>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</si>
  <si>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</si>
  <si>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</si>
  <si>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</si>
  <si>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</si>
  <si>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</si>
  <si>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</si>
  <si>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</si>
  <si>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</si>
  <si>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</si>
  <si>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</si>
  <si>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</si>
  <si>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</si>
  <si>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</si>
  <si>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</si>
  <si>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</si>
  <si>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</si>
  <si>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</si>
  <si>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</si>
  <si>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</si>
  <si>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</si>
  <si>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</si>
  <si>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</si>
  <si>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</si>
  <si>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</si>
  <si>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</si>
  <si>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</si>
  <si>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</si>
  <si>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</si>
  <si>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</si>
  <si>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</si>
  <si>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</si>
  <si>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</si>
  <si>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</si>
  <si>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</si>
  <si>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</si>
  <si>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</si>
  <si>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</si>
  <si>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</si>
  <si>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</si>
  <si>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</si>
  <si>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</si>
  <si>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</si>
  <si>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</si>
  <si>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</si>
  <si>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</si>
  <si>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</si>
  <si>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</si>
  <si>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</si>
  <si>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</si>
  <si>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</si>
  <si>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</si>
  <si>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</si>
  <si>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</si>
  <si>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</si>
  <si>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</si>
  <si>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</si>
  <si>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</si>
  <si>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</si>
  <si>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</si>
  <si>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</si>
  <si>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</si>
  <si>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</si>
  <si>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</si>
  <si>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</si>
  <si>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</si>
  <si>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</si>
  <si>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</si>
  <si>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</si>
  <si>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</si>
  <si>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</si>
  <si>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</si>
  <si>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</si>
  <si>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</si>
  <si>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</si>
  <si>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</si>
  <si>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</si>
  <si>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</si>
  <si>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</si>
  <si>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</si>
  <si>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</si>
  <si>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</si>
  <si>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</si>
  <si>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</si>
  <si>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</si>
  <si>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</si>
  <si>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</si>
  <si>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</si>
  <si>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</si>
  <si>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</si>
  <si>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</si>
  <si>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</si>
  <si>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</si>
  <si>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</si>
  <si>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</si>
  <si>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</si>
  <si>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</si>
  <si>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</si>
  <si>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</si>
  <si>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</si>
  <si>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</si>
  <si>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</si>
  <si>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</si>
  <si>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</si>
  <si>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</si>
  <si>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</si>
  <si>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</si>
  <si>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</si>
  <si>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</si>
  <si>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</si>
  <si>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</si>
  <si>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</si>
  <si>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</si>
  <si>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</si>
  <si>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</si>
  <si>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</si>
  <si>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</si>
  <si>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</si>
  <si>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</si>
  <si>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</si>
  <si>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</si>
  <si>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</si>
  <si>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</si>
  <si>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</si>
  <si>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</si>
  <si>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</si>
  <si>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</si>
  <si>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</si>
  <si>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</si>
  <si>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</si>
  <si>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</si>
  <si>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</si>
  <si>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</si>
  <si>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</si>
  <si>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</si>
  <si>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</si>
  <si>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</si>
  <si>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</si>
  <si>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</si>
  <si>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</si>
  <si>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</si>
  <si>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</si>
  <si>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</si>
  <si>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</si>
  <si>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</si>
  <si>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</si>
  <si>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</si>
  <si>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</si>
  <si>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</si>
  <si>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</si>
  <si>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</si>
  <si>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</si>
  <si>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</si>
  <si>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</si>
  <si>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</si>
  <si>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</si>
  <si>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</si>
  <si>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</si>
  <si>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</si>
  <si>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</si>
  <si>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</si>
  <si>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</si>
  <si>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</si>
  <si>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</si>
  <si>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</si>
  <si>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</si>
  <si>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</si>
  <si>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</si>
  <si>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</si>
  <si>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</si>
  <si>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</si>
  <si>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</si>
  <si>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</si>
  <si>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</si>
  <si>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</si>
  <si>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</si>
  <si>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</si>
  <si>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</si>
  <si>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</si>
  <si>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</si>
  <si>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</si>
  <si>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</si>
  <si>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</si>
  <si>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</si>
  <si>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</si>
  <si>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</si>
  <si>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</si>
  <si>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</si>
  <si>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</si>
  <si>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</si>
  <si>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</si>
  <si>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</si>
  <si>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</si>
  <si>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</si>
  <si>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</si>
  <si>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</si>
  <si>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</si>
  <si>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</si>
  <si>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</si>
  <si>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</si>
  <si>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</si>
  <si>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</si>
  <si>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</si>
  <si>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</si>
  <si>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</si>
  <si>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</si>
  <si>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</si>
  <si>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</si>
  <si>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</si>
  <si>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</si>
  <si>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</si>
  <si>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</si>
  <si>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</si>
  <si>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</si>
  <si>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</si>
  <si>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</si>
  <si>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</si>
  <si>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</si>
  <si>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</si>
  <si>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</si>
  <si>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</si>
  <si>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</si>
  <si>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</si>
  <si>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</si>
  <si>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</si>
  <si>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</si>
  <si>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</si>
  <si>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</si>
  <si>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</si>
  <si>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</si>
  <si>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</si>
  <si>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</si>
  <si>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</si>
  <si>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</si>
  <si>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</si>
  <si>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</si>
  <si>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</si>
  <si>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</si>
  <si>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</si>
  <si>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</si>
  <si>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</si>
  <si>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</si>
  <si>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</si>
  <si>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</si>
  <si>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</si>
  <si>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</si>
  <si>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</si>
  <si>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</si>
  <si>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</si>
  <si>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</si>
  <si>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</si>
  <si>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</si>
  <si>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</si>
  <si>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</si>
  <si>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</si>
  <si>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</si>
  <si>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</si>
  <si>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</si>
  <si>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</si>
  <si>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</si>
  <si>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</si>
  <si>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</si>
  <si>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</si>
  <si>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</si>
  <si>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</si>
  <si>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</si>
  <si>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</si>
  <si>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</si>
  <si>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</si>
  <si>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</si>
  <si>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</si>
  <si>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</si>
  <si>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</si>
  <si>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</si>
  <si>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</si>
  <si>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</si>
  <si>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</si>
  <si>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</si>
  <si>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</si>
  <si>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</si>
  <si>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</si>
  <si>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</si>
  <si>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</si>
  <si>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</si>
  <si>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</si>
  <si>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</si>
  <si>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</si>
  <si>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</si>
  <si>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</si>
  <si>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</si>
  <si>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</si>
  <si>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</si>
  <si>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</si>
  <si>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</si>
  <si>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</si>
  <si>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</si>
  <si>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</si>
  <si>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</si>
  <si>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</si>
  <si>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</si>
  <si>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</si>
  <si>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</si>
  <si>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</si>
  <si>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</si>
  <si>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</si>
  <si>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</si>
  <si>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</si>
  <si>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</si>
  <si>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</si>
  <si>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</si>
  <si>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</si>
  <si>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</si>
  <si>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</si>
  <si>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</si>
  <si>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</si>
  <si>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</si>
  <si>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</si>
  <si>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</si>
  <si>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</si>
  <si>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</si>
  <si>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</si>
  <si>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</si>
  <si>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</si>
  <si>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</si>
  <si>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</si>
  <si>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</si>
  <si>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</si>
  <si>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</si>
  <si>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</si>
  <si>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</si>
  <si>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</si>
  <si>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</si>
  <si>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</si>
  <si>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</si>
  <si>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</si>
  <si>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</si>
  <si>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</si>
  <si>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</si>
  <si>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</si>
  <si>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</si>
  <si>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</si>
  <si>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</si>
  <si>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</si>
  <si>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</si>
  <si>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</si>
  <si>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</si>
  <si>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</si>
  <si>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</si>
  <si>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</si>
  <si>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</si>
  <si>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</si>
  <si>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</si>
  <si>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</si>
  <si>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</si>
  <si>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</si>
  <si>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</si>
  <si>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</si>
  <si>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</si>
  <si>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</si>
  <si>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</si>
  <si>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</si>
  <si>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</si>
  <si>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</si>
  <si>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</si>
  <si>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</si>
  <si>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</si>
  <si>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</si>
  <si>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</si>
  <si>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</si>
  <si>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</si>
  <si>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</si>
  <si>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</si>
  <si>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</si>
  <si>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</si>
  <si>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</si>
  <si>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</si>
  <si>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</si>
  <si>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</si>
  <si>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</si>
  <si>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</si>
  <si>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</si>
  <si>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</si>
  <si>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</si>
  <si>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</si>
  <si>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</si>
  <si>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</si>
  <si>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</si>
  <si>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</si>
  <si>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</si>
  <si>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</si>
  <si>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</si>
  <si>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</si>
  <si>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</si>
  <si>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</si>
  <si>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</si>
  <si>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</si>
  <si>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</si>
  <si>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</si>
  <si>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</si>
  <si>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</si>
  <si>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</si>
  <si>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</si>
  <si>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</si>
  <si>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</si>
  <si>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</si>
  <si>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</si>
  <si>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</si>
  <si>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</si>
  <si>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</si>
  <si>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</si>
  <si>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</si>
  <si>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</si>
  <si>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</si>
  <si>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</si>
  <si>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</si>
  <si>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</si>
  <si>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</si>
  <si>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</si>
  <si>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</si>
  <si>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</si>
  <si>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</si>
  <si>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</si>
  <si>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</si>
  <si>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</si>
  <si>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</si>
  <si>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</si>
  <si>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</si>
  <si>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</si>
  <si>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</si>
  <si>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</si>
  <si>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</si>
  <si>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</si>
  <si>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</si>
  <si>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</si>
  <si>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</si>
  <si>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</si>
  <si>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</si>
  <si>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</si>
  <si>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</si>
  <si>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</si>
  <si>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</si>
  <si>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</si>
  <si>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</si>
  <si>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</si>
  <si>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</si>
  <si>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</si>
  <si>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</si>
  <si>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</si>
  <si>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</si>
  <si>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</si>
  <si>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</si>
  <si>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</si>
  <si>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</si>
  <si>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</si>
  <si>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</si>
  <si>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</si>
  <si>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</si>
  <si>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</si>
  <si>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</si>
  <si>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</si>
  <si>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</si>
  <si>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</si>
  <si>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</si>
  <si>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</si>
  <si>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</si>
  <si>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</si>
  <si>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</si>
  <si>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</si>
  <si>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</si>
  <si>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</si>
  <si>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</si>
  <si>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</si>
  <si>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</si>
  <si>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</si>
  <si>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</si>
  <si>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</si>
  <si>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</si>
  <si>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</si>
  <si>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</si>
  <si>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</si>
  <si>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</si>
  <si>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</si>
  <si>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</si>
  <si>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</si>
  <si>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</si>
  <si>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</si>
  <si>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</si>
  <si>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</si>
  <si>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</si>
  <si>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</si>
  <si>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</si>
  <si>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</si>
  <si>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</si>
  <si>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</si>
  <si>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</si>
  <si>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</si>
  <si>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</si>
  <si>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</si>
  <si>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</si>
  <si>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</si>
  <si>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</si>
  <si>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</si>
  <si>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</si>
  <si>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</si>
  <si>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</si>
  <si>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</si>
  <si>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</si>
  <si>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</si>
  <si>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</si>
  <si>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</si>
  <si>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</si>
  <si>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</si>
  <si>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</si>
  <si>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</si>
  <si>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</si>
  <si>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</si>
  <si>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</si>
  <si>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</si>
  <si>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</si>
  <si>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</si>
  <si>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</si>
  <si>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</si>
  <si>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</si>
  <si>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</si>
  <si>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</si>
  <si>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</si>
  <si>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</si>
  <si>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</si>
  <si>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</si>
  <si>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</si>
  <si>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</si>
  <si>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</si>
  <si>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</si>
  <si>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</si>
  <si>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</si>
  <si>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</si>
  <si>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</si>
  <si>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</si>
  <si>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</si>
  <si>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</si>
  <si>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</si>
  <si>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</si>
  <si>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</si>
  <si>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</si>
  <si>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</si>
  <si>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</si>
  <si>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</si>
  <si>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</si>
  <si>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</si>
  <si>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</si>
  <si>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</si>
  <si>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</si>
  <si>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</si>
  <si>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</si>
  <si>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</si>
  <si>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</si>
  <si>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</si>
  <si>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</si>
  <si>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</si>
  <si>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</si>
  <si>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</si>
  <si>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</si>
  <si>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</si>
  <si>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</si>
  <si>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</si>
  <si>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</si>
  <si>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</si>
  <si>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</si>
  <si>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</si>
  <si>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</si>
  <si>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</si>
  <si>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</si>
  <si>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</si>
  <si>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</si>
  <si>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</si>
  <si>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</si>
  <si>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</si>
  <si>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</si>
  <si>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</si>
  <si>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</si>
  <si>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</si>
  <si>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</si>
  <si>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</si>
  <si>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</si>
  <si>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</si>
  <si>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</si>
  <si>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</si>
  <si>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</si>
  <si>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</si>
  <si>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</si>
  <si>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</si>
  <si>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</si>
  <si>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</si>
  <si>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</si>
  <si>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</si>
  <si>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</si>
  <si>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</si>
  <si>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</si>
  <si>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</si>
  <si>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</si>
  <si>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</si>
  <si>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</si>
  <si>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</si>
  <si>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</si>
  <si>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</si>
  <si>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</si>
  <si>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</si>
  <si>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</si>
  <si>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</si>
  <si>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</si>
  <si>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</si>
  <si>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</si>
  <si>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</si>
  <si>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</si>
  <si>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</si>
  <si>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</si>
  <si>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</si>
  <si>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</si>
  <si>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</si>
  <si>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</si>
  <si>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</si>
  <si>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</si>
  <si>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</si>
  <si>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</si>
  <si>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</si>
  <si>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</si>
  <si>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</si>
  <si>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</si>
  <si>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</si>
  <si>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</si>
  <si>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</si>
  <si>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</si>
  <si>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</si>
  <si>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</si>
  <si>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</si>
  <si>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</si>
  <si>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</si>
  <si>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</si>
  <si>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</si>
  <si>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</si>
  <si>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</si>
  <si>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</si>
  <si>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</si>
  <si>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</si>
  <si>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</si>
  <si>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</si>
  <si>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</si>
  <si>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</si>
  <si>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</si>
  <si>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</si>
  <si>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</si>
  <si>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</si>
  <si>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</si>
  <si>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</si>
  <si>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</si>
  <si>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</si>
  <si>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</si>
  <si>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</si>
  <si>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</si>
  <si>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</si>
  <si>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</si>
  <si>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</si>
  <si>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</si>
  <si>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</si>
  <si>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</si>
  <si>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</si>
  <si>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</si>
  <si>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</si>
  <si>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</si>
  <si>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</si>
  <si>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</si>
  <si>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</si>
  <si>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</si>
  <si>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</si>
  <si>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</si>
  <si>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</si>
  <si>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</si>
  <si>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</si>
  <si>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</si>
  <si>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</si>
  <si>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</si>
  <si>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</si>
  <si>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</si>
  <si>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</si>
  <si>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</si>
  <si>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</si>
  <si>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</si>
  <si>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</si>
  <si>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</si>
  <si>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</si>
  <si>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</si>
  <si>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</si>
  <si>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</si>
  <si>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</si>
  <si>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</si>
  <si>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</si>
  <si>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</si>
  <si>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</si>
  <si>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</si>
  <si>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</si>
  <si>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</si>
  <si>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</si>
  <si>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</si>
  <si>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</si>
  <si>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</si>
  <si>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</si>
  <si>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</si>
  <si>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</si>
  <si>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</si>
  <si>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</si>
  <si>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</si>
  <si>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</si>
  <si>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</si>
  <si>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</si>
  <si>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</si>
  <si>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</si>
  <si>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</si>
  <si>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</si>
  <si>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</si>
  <si>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</si>
  <si>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</si>
  <si>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</si>
  <si>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</si>
  <si>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</si>
  <si>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</si>
  <si>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</si>
  <si>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</si>
  <si>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</si>
  <si>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</si>
  <si>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</si>
  <si>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</si>
  <si>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</si>
  <si>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</si>
  <si>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</si>
  <si>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</si>
  <si>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</si>
  <si>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</si>
  <si>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</si>
  <si>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</si>
  <si>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</si>
  <si>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</si>
  <si>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</si>
  <si>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</si>
  <si>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</si>
  <si>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</si>
  <si>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</si>
  <si>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</si>
  <si>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</si>
  <si>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</si>
  <si>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</si>
  <si>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</si>
  <si>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</si>
  <si>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</si>
  <si>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</si>
  <si>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</si>
  <si>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</si>
  <si>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</si>
  <si>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</si>
  <si>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</si>
  <si>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</si>
  <si>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</si>
  <si>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</si>
  <si>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</si>
  <si>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</si>
  <si>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</si>
  <si>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</si>
  <si>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</si>
  <si>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</si>
  <si>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</si>
  <si>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</si>
  <si>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</si>
  <si>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</si>
  <si>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</si>
  <si>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</si>
  <si>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</si>
  <si>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</si>
  <si>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</si>
  <si>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</si>
  <si>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</si>
  <si>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</si>
  <si>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</si>
  <si>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</si>
  <si>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</si>
  <si>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</si>
  <si>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</si>
  <si>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</si>
  <si>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</si>
  <si>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</si>
  <si>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</si>
  <si>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</si>
  <si>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</si>
  <si>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</si>
  <si>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</si>
  <si>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</si>
  <si>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</si>
  <si>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</si>
  <si>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</si>
  <si>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</si>
  <si>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</si>
  <si>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</si>
  <si>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</si>
  <si>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</si>
  <si>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</si>
  <si>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</si>
  <si>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</si>
  <si>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</si>
  <si>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</si>
  <si>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</si>
  <si>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</si>
  <si>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</si>
  <si>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</si>
  <si>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</si>
  <si>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</si>
  <si>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</si>
  <si>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</si>
  <si>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</si>
  <si>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</si>
  <si>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</si>
  <si>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</si>
  <si>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</si>
  <si>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</si>
  <si>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</si>
  <si>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</si>
  <si>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</si>
  <si>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</si>
  <si>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</si>
  <si>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</si>
  <si>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</si>
  <si>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</si>
  <si>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</si>
  <si>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</si>
  <si>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</si>
  <si>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</si>
  <si>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</si>
  <si>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</si>
  <si>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</si>
  <si>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</si>
  <si>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</si>
  <si>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</si>
  <si>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</si>
  <si>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</si>
  <si>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</si>
  <si>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</si>
  <si>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</si>
  <si>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</si>
  <si>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</si>
  <si>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</si>
  <si>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</si>
  <si>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</si>
  <si>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</si>
  <si>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</si>
  <si>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</si>
  <si>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</si>
  <si>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</si>
  <si>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</si>
  <si>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</si>
  <si>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</si>
  <si>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</si>
  <si>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</si>
  <si>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</si>
  <si>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</si>
  <si>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</si>
  <si>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</si>
  <si>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</si>
  <si>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</si>
  <si>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</si>
  <si>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</si>
  <si>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</si>
  <si>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</si>
  <si>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</si>
  <si>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</si>
  <si>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</si>
  <si>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</si>
  <si>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</si>
  <si>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</si>
  <si>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</si>
  <si>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</si>
  <si>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</si>
  <si>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</si>
  <si>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</si>
  <si>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</si>
  <si>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</si>
  <si>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</si>
  <si>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</si>
  <si>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</si>
  <si>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</si>
  <si>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</si>
  <si>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</si>
  <si>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</si>
  <si>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</si>
  <si>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</si>
  <si>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</si>
  <si>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</si>
  <si>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</si>
  <si>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</si>
  <si>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</si>
  <si>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</si>
  <si>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</si>
  <si>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</si>
  <si>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</si>
  <si>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</si>
  <si>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</si>
  <si>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</si>
  <si>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</si>
  <si>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</si>
  <si>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</si>
  <si>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</si>
  <si>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</si>
  <si>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</si>
  <si>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</si>
  <si>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</si>
  <si>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</si>
  <si>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</si>
  <si>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</si>
  <si>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</si>
  <si>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</si>
  <si>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</si>
  <si>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</si>
  <si>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</si>
  <si>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</si>
  <si>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</si>
  <si>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</si>
  <si>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</si>
  <si>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</si>
  <si>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</si>
  <si>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</si>
  <si>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</si>
  <si>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</si>
  <si>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</si>
  <si>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</si>
  <si>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</si>
  <si>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</si>
  <si>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</si>
  <si>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</si>
  <si>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</si>
  <si>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</si>
  <si>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</si>
  <si>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</si>
  <si>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</si>
  <si>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</si>
  <si>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</si>
  <si>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</si>
  <si>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</si>
  <si>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</si>
  <si>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</si>
  <si>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</si>
  <si>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</si>
  <si>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</si>
  <si>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</si>
  <si>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</si>
  <si>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</si>
  <si>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</si>
  <si>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</si>
  <si>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</si>
  <si>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</si>
  <si>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</si>
  <si>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</si>
  <si>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</si>
  <si>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</si>
  <si>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</si>
  <si>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</si>
  <si>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</si>
  <si>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</si>
  <si>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</si>
  <si>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</si>
  <si>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</si>
  <si>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</si>
  <si>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</si>
  <si>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</si>
  <si>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</si>
  <si>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</si>
  <si>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</si>
  <si>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</si>
  <si>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</si>
  <si>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</si>
  <si>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</si>
  <si>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</si>
  <si>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</si>
  <si>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</si>
  <si>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</si>
  <si>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</si>
  <si>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</si>
  <si>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</si>
  <si>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</si>
  <si>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</si>
  <si>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</si>
  <si>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</si>
  <si>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</si>
  <si>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</si>
  <si>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</si>
  <si>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</si>
  <si>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</si>
  <si>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</si>
  <si>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</si>
  <si>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</si>
  <si>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</si>
  <si>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</si>
  <si>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</si>
  <si>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</si>
  <si>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</si>
  <si>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</si>
  <si>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</si>
  <si>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</si>
  <si>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</si>
  <si>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</si>
  <si>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</si>
  <si>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</si>
  <si>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</si>
  <si>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</si>
  <si>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</si>
  <si>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</si>
  <si>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</si>
  <si>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</si>
  <si>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</si>
  <si>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</si>
  <si>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</si>
  <si>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</si>
  <si>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</si>
  <si>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</si>
  <si>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</si>
  <si>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</si>
  <si>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</si>
  <si>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</si>
  <si>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</si>
  <si>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</si>
  <si>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</si>
  <si>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</si>
  <si>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</si>
  <si>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</si>
  <si>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</si>
  <si>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</si>
  <si>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</si>
  <si>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</si>
  <si>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</si>
  <si>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</si>
  <si>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</si>
  <si>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</si>
  <si>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</si>
  <si>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</si>
  <si>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</si>
  <si>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</si>
  <si>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</si>
  <si>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</si>
  <si>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</si>
  <si>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</si>
  <si>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</si>
  <si>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</si>
  <si>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</si>
  <si>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</si>
  <si>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</si>
  <si>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</si>
  <si>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</si>
  <si>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</si>
  <si>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</si>
  <si>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</si>
  <si>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</si>
  <si>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</si>
  <si>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</si>
  <si>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</si>
  <si>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</si>
  <si>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</si>
  <si>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</si>
  <si>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</si>
  <si>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</si>
  <si>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</si>
  <si>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</si>
  <si>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</si>
  <si>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</si>
  <si>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</si>
  <si>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</si>
  <si>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</si>
  <si>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</si>
  <si>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</si>
  <si>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</si>
  <si>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</si>
  <si>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</si>
  <si>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</si>
  <si>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</si>
  <si>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</si>
  <si>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</si>
  <si>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</si>
  <si>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</si>
  <si>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</si>
  <si>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</si>
  <si>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</si>
  <si>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</si>
  <si>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</si>
  <si>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</si>
  <si>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</si>
  <si>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</si>
  <si>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</si>
  <si>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</si>
  <si>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</si>
  <si>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</si>
  <si>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</si>
  <si>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</si>
  <si>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</si>
  <si>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</si>
  <si>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</si>
  <si>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</si>
  <si>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</si>
  <si>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</si>
  <si>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</si>
  <si>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</si>
  <si>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</si>
  <si>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</si>
  <si>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</si>
  <si>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</si>
  <si>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</si>
  <si>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</si>
  <si>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</si>
  <si>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</si>
  <si>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</si>
  <si>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</si>
  <si>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</si>
  <si>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</si>
  <si>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</si>
  <si>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</si>
  <si>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</si>
  <si>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</si>
  <si>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</si>
  <si>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</si>
  <si>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</si>
  <si>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</si>
  <si>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</si>
  <si>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</si>
  <si>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</si>
  <si>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</si>
  <si>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</si>
  <si>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</si>
  <si>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</si>
  <si>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</si>
  <si>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</si>
  <si>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</si>
  <si>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</si>
  <si>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</si>
  <si>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</si>
  <si>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</si>
  <si>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</si>
  <si>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</si>
  <si>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</si>
  <si>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</si>
  <si>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</si>
  <si>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</si>
  <si>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</si>
  <si>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</si>
  <si>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</si>
  <si>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</si>
  <si>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</si>
  <si>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</si>
  <si>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</si>
  <si>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</si>
  <si>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</si>
  <si>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</si>
  <si>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</si>
  <si>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</si>
  <si>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</si>
  <si>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</si>
  <si>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</si>
  <si>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</si>
  <si>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</si>
  <si>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</si>
  <si>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</si>
  <si>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</si>
  <si>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</si>
  <si>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</si>
  <si>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</si>
  <si>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</si>
  <si>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</si>
  <si>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</si>
  <si>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</si>
  <si>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</si>
  <si>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</si>
  <si>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</si>
  <si>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</si>
  <si>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</si>
  <si>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</si>
  <si>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</si>
  <si>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</si>
  <si>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</si>
  <si>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</si>
  <si>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</si>
  <si>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</si>
  <si>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</si>
  <si>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</si>
  <si>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</si>
  <si>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</si>
  <si>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</si>
  <si>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</si>
  <si>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</si>
  <si>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</si>
  <si>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</si>
  <si>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</si>
  <si>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</si>
  <si>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</si>
  <si>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</si>
  <si>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</si>
  <si>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</si>
  <si>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</si>
  <si>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</si>
  <si>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</si>
  <si>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</si>
  <si>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</si>
  <si>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</si>
  <si>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</si>
  <si>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</si>
  <si>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</si>
  <si>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</si>
  <si>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</si>
  <si>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</si>
  <si>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</si>
  <si>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</si>
  <si>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</si>
  <si>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</si>
  <si>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</si>
  <si>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</si>
  <si>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</si>
  <si>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</si>
  <si>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</si>
  <si>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</si>
  <si>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</si>
  <si>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</si>
  <si>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</si>
  <si>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</si>
  <si>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</si>
  <si>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</si>
  <si>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</si>
  <si>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</si>
  <si>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</si>
  <si>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</si>
  <si>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</si>
  <si>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</si>
  <si>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</si>
  <si>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</si>
  <si>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</si>
  <si>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</si>
  <si>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</si>
  <si>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</si>
  <si>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</si>
  <si>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</si>
  <si>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</si>
  <si>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</si>
  <si>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</si>
  <si>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</si>
  <si>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</si>
  <si>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</si>
  <si>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</si>
  <si>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</si>
  <si>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</si>
  <si>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</si>
  <si>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</si>
  <si>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</si>
  <si>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</si>
  <si>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</si>
  <si>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</si>
  <si>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</si>
  <si>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</si>
  <si>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</si>
  <si>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</si>
  <si>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</si>
  <si>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</si>
  <si>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</si>
  <si>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</si>
  <si>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</si>
  <si>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</si>
  <si>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</si>
  <si>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</si>
  <si>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</si>
  <si>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</si>
  <si>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</si>
  <si>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</si>
  <si>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</si>
  <si>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</si>
  <si>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</si>
  <si>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</si>
  <si>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</si>
  <si>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</si>
  <si>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</si>
  <si>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</si>
  <si>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</si>
  <si>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</si>
  <si>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</si>
  <si>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</si>
  <si>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</si>
  <si>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</si>
  <si>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</si>
  <si>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</si>
  <si>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</si>
  <si>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</si>
  <si>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</si>
  <si>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</si>
  <si>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</si>
  <si>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</si>
  <si>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</si>
  <si>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</si>
  <si>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</si>
  <si>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</si>
  <si>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</si>
  <si>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</si>
  <si>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</si>
  <si>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</si>
  <si>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</si>
  <si>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</si>
  <si>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</si>
  <si>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</si>
  <si>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</si>
  <si>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</si>
  <si>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</si>
  <si>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</si>
  <si>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</si>
  <si>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</si>
  <si>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</si>
  <si>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</si>
  <si>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</si>
  <si>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</si>
  <si>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</si>
  <si>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</si>
  <si>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</si>
  <si>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</si>
  <si>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</si>
  <si>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</si>
  <si>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</si>
  <si>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</si>
  <si>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</si>
  <si>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</si>
  <si>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</si>
  <si>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</si>
  <si>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</si>
  <si>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</si>
  <si>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</si>
  <si>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</si>
  <si>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</si>
  <si>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</si>
  <si>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</si>
  <si>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</si>
  <si>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</si>
  <si>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</si>
  <si>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</si>
  <si>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</si>
  <si>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</si>
  <si>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</si>
  <si>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</si>
  <si>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</si>
  <si>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</si>
  <si>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</si>
  <si>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</si>
  <si>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</si>
  <si>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</si>
  <si>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</si>
  <si>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</si>
  <si>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</si>
  <si>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</si>
  <si>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</si>
  <si>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</si>
  <si>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</si>
  <si>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</si>
  <si>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</si>
  <si>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</si>
  <si>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</si>
  <si>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</si>
  <si>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</si>
  <si>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</si>
  <si>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</si>
  <si>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</si>
  <si>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</si>
  <si>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</si>
  <si>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</si>
  <si>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</si>
  <si>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</si>
  <si>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</si>
  <si>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</si>
  <si>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</si>
  <si>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</si>
  <si>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</si>
  <si>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</si>
  <si>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</si>
  <si>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</si>
  <si>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</si>
  <si>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</si>
  <si>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</si>
  <si>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</si>
  <si>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</si>
  <si>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</si>
  <si>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</si>
  <si>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</si>
  <si>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</si>
  <si>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</si>
  <si>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</si>
  <si>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</si>
  <si>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</si>
  <si>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</si>
  <si>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</si>
  <si>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</si>
  <si>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</si>
  <si>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</si>
  <si>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</si>
  <si>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</si>
  <si>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</si>
  <si>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</si>
  <si>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</si>
  <si>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</si>
  <si>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</si>
  <si>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</si>
  <si>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</si>
  <si>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</si>
  <si>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</si>
  <si>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</si>
  <si>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</si>
  <si>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</si>
  <si>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</si>
  <si>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</si>
  <si>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</si>
  <si>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</si>
  <si>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</si>
  <si>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</si>
  <si>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</si>
  <si>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</si>
  <si>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</si>
  <si>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</si>
  <si>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</si>
  <si>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</si>
  <si>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</si>
  <si>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</si>
  <si>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</si>
  <si>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</si>
  <si>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</si>
  <si>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</si>
  <si>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</si>
  <si>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</si>
  <si>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</si>
  <si>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</si>
  <si>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</si>
  <si>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</si>
  <si>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</si>
  <si>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</si>
  <si>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</si>
  <si>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</si>
  <si>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</si>
  <si>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</si>
  <si>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</si>
  <si>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</si>
  <si>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</si>
  <si>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</si>
  <si>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</si>
  <si>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</si>
  <si>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</si>
  <si>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</si>
  <si>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</si>
  <si>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</si>
  <si>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</si>
  <si>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</si>
  <si>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</si>
  <si>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</si>
  <si>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</si>
  <si>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</si>
  <si>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</si>
  <si>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</si>
  <si>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</si>
  <si>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</si>
  <si>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</si>
  <si>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</si>
  <si>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</si>
  <si>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</si>
  <si>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</si>
  <si>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</si>
  <si>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</si>
  <si>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</si>
  <si>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</si>
  <si>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</si>
  <si>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</si>
  <si>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</si>
  <si>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</si>
  <si>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</si>
  <si>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</si>
  <si>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</si>
  <si>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</si>
  <si>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</si>
  <si>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</si>
  <si>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</si>
  <si>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</si>
  <si>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</si>
  <si>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</si>
  <si>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</si>
  <si>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</si>
  <si>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</si>
  <si>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</si>
  <si>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</si>
  <si>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</si>
  <si>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</si>
  <si>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</si>
  <si>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</si>
  <si>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</si>
  <si>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</si>
  <si>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</si>
  <si>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</si>
  <si>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</si>
  <si>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</si>
  <si>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</si>
  <si>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</si>
  <si>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</si>
  <si>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</si>
  <si>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</si>
  <si>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</si>
  <si>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</si>
  <si>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</si>
  <si>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</si>
  <si>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</si>
  <si>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</si>
  <si>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</si>
  <si>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</si>
  <si>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</si>
  <si>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</si>
  <si>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</si>
  <si>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</si>
  <si>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</si>
  <si>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</si>
  <si>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</si>
  <si>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</si>
  <si>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</si>
  <si>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</si>
  <si>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</si>
  <si>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</si>
  <si>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</si>
  <si>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</si>
  <si>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</si>
  <si>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</si>
  <si>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</si>
  <si>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</si>
  <si>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</si>
  <si>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</si>
  <si>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</si>
  <si>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</si>
  <si>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</si>
  <si>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</si>
  <si>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</si>
  <si>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</si>
  <si>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</si>
  <si>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</si>
  <si>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</si>
  <si>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</si>
  <si>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</si>
  <si>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</si>
  <si>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</si>
  <si>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</si>
  <si>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</si>
  <si>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</si>
  <si>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</si>
  <si>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</si>
  <si>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</si>
  <si>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</si>
  <si>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</si>
  <si>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</si>
  <si>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</si>
  <si>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</si>
  <si>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</si>
  <si>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</si>
  <si>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</si>
  <si>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</si>
  <si>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</si>
  <si>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</si>
  <si>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</si>
  <si>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</si>
  <si>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</si>
  <si>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</si>
  <si>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</si>
  <si>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</si>
  <si>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</si>
  <si>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</si>
  <si>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</si>
  <si>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</si>
  <si>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</si>
  <si>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</si>
  <si>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</si>
  <si>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</si>
  <si>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</si>
  <si>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</si>
  <si>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</si>
  <si>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</si>
  <si>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</si>
  <si>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</si>
  <si>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</si>
  <si>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</si>
  <si>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</si>
  <si>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</si>
  <si>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</si>
  <si>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</si>
  <si>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</si>
  <si>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</si>
  <si>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</si>
  <si>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</si>
  <si>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</si>
  <si>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</si>
  <si>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</si>
  <si>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</si>
  <si>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</si>
  <si>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</si>
  <si>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</si>
  <si>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</si>
  <si>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</si>
  <si>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</si>
  <si>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</si>
  <si>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</si>
  <si>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</si>
  <si>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</si>
  <si>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</si>
  <si>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</si>
  <si>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</si>
  <si>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</si>
  <si>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</si>
  <si>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</si>
  <si>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</si>
  <si>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</si>
  <si>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</si>
  <si>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</si>
  <si>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</si>
  <si>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</si>
  <si>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</si>
  <si>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</si>
  <si>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</si>
  <si>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</si>
  <si>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</si>
  <si>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</si>
  <si>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</si>
  <si>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</si>
  <si>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</si>
  <si>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</si>
  <si>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</si>
  <si>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</si>
  <si>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</si>
  <si>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</si>
  <si>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</si>
  <si>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</si>
  <si>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</si>
  <si>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</si>
  <si>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</si>
  <si>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</si>
  <si>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</si>
  <si>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</si>
  <si>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</si>
  <si>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</si>
  <si>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</si>
  <si>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</si>
  <si>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</si>
  <si>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</si>
  <si>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</si>
  <si>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</si>
  <si>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</si>
  <si>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</si>
  <si>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</si>
  <si>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</si>
  <si>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</si>
  <si>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</si>
  <si>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</si>
  <si>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</si>
  <si>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</si>
  <si>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</si>
  <si>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</si>
  <si>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</si>
  <si>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</si>
  <si>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</si>
  <si>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</si>
  <si>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</si>
  <si>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</si>
  <si>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</si>
  <si>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</si>
  <si>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</si>
  <si>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</si>
  <si>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</si>
  <si>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</si>
  <si>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</si>
  <si>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</si>
  <si>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</si>
  <si>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</si>
  <si>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</si>
  <si>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</si>
  <si>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</si>
  <si>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</si>
  <si>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</si>
  <si>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</si>
  <si>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</si>
  <si>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</si>
  <si>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</si>
  <si>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</si>
  <si>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</si>
  <si>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</si>
  <si>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</si>
  <si>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</si>
  <si>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</si>
  <si>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</si>
  <si>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</si>
  <si>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</si>
  <si>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</si>
  <si>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</si>
  <si>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</si>
  <si>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</si>
  <si>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</si>
  <si>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</si>
  <si>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</si>
  <si>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</si>
  <si>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</si>
  <si>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</si>
  <si>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</si>
  <si>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</si>
  <si>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</si>
  <si>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</si>
  <si>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</si>
  <si>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</si>
  <si>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</si>
  <si>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</si>
  <si>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</si>
  <si>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</si>
  <si>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</si>
  <si>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</si>
  <si>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</si>
  <si>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</si>
  <si>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</si>
  <si>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</si>
  <si>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</si>
  <si>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</si>
  <si>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</si>
  <si>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</si>
  <si>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</si>
  <si>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</si>
  <si>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</si>
  <si>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</si>
  <si>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</si>
  <si>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</si>
  <si>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</si>
  <si>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</si>
  <si>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</si>
  <si>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</si>
  <si>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</si>
  <si>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</si>
  <si>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</si>
  <si>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</si>
  <si>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</si>
  <si>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</si>
  <si>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</si>
  <si>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</si>
  <si>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</si>
  <si>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</si>
  <si>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</si>
  <si>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</si>
  <si>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</si>
  <si>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</si>
  <si>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</si>
  <si>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</si>
  <si>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</si>
  <si>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</si>
  <si>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</si>
  <si>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</si>
  <si>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</si>
  <si>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</si>
  <si>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</si>
  <si>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</si>
  <si>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</si>
  <si>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</si>
  <si>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</si>
  <si>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</si>
  <si>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</si>
  <si>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</si>
  <si>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</si>
  <si>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</si>
  <si>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</si>
  <si>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</si>
  <si>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</si>
  <si>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</si>
  <si>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</si>
  <si>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</si>
  <si>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</si>
  <si>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</si>
  <si>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</si>
  <si>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</si>
  <si>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</si>
  <si>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</si>
  <si>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</si>
  <si>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</si>
  <si>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</si>
  <si>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</si>
  <si>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</si>
  <si>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</si>
  <si>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</si>
  <si>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</si>
  <si>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</si>
  <si>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</si>
  <si>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</si>
  <si>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</si>
  <si>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</si>
  <si>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</si>
  <si>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</si>
  <si>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</si>
  <si>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</si>
  <si>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</si>
  <si>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</si>
  <si>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</si>
  <si>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</si>
  <si>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</si>
  <si>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</si>
  <si>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</si>
  <si>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</si>
  <si>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</si>
  <si>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</si>
  <si>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</si>
  <si>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</si>
  <si>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</si>
  <si>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</si>
  <si>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</si>
  <si>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</si>
  <si>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</si>
  <si>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</si>
  <si>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</si>
  <si>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</si>
  <si>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</si>
  <si>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</si>
  <si>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</si>
  <si>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</si>
  <si>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</si>
  <si>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</si>
  <si>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</si>
  <si>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</si>
  <si>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</si>
  <si>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</si>
  <si>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</si>
  <si>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</si>
  <si>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</si>
  <si>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</si>
  <si>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</si>
  <si>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</si>
  <si>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</si>
  <si>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</si>
  <si>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</si>
  <si>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</si>
  <si>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</si>
  <si>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</si>
  <si>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</si>
  <si>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</si>
  <si>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</si>
  <si>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</si>
  <si>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</si>
  <si>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</si>
  <si>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</si>
  <si>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</si>
  <si>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</si>
  <si>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</si>
  <si>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</si>
  <si>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</si>
  <si>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</si>
  <si>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</si>
  <si>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</si>
  <si>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</si>
  <si>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</si>
  <si>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</si>
  <si>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</si>
  <si>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</si>
  <si>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</si>
  <si>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</si>
  <si>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</si>
  <si>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</si>
  <si>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</si>
  <si>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</si>
  <si>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</si>
  <si>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</si>
  <si>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</si>
  <si>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</si>
  <si>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</si>
  <si>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</si>
  <si>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</si>
  <si>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</si>
  <si>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</si>
  <si>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</si>
  <si>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</si>
  <si>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</si>
  <si>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</si>
  <si>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</si>
  <si>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</si>
  <si>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</si>
  <si>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</si>
  <si>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</si>
  <si>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</si>
  <si>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</si>
  <si>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</si>
  <si>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</si>
  <si>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</si>
  <si>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</si>
  <si>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</si>
  <si>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</si>
  <si>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</si>
  <si>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</si>
  <si>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</si>
  <si>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</si>
  <si>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</si>
  <si>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</si>
  <si>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</si>
  <si>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</si>
  <si>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</si>
  <si>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</si>
  <si>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</si>
  <si>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</si>
  <si>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</si>
  <si>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</si>
  <si>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</si>
  <si>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</si>
  <si>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</si>
  <si>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</si>
  <si>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</si>
  <si>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</si>
  <si>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</si>
  <si>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</si>
  <si>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</si>
  <si>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</si>
  <si>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</si>
  <si>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</si>
  <si>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</si>
  <si>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</si>
  <si>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</si>
  <si>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</si>
  <si>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</si>
  <si>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</si>
  <si>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</si>
  <si>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</si>
  <si>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</si>
  <si>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</si>
  <si>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</si>
  <si>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</si>
  <si>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</si>
  <si>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</si>
  <si>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</si>
  <si>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</si>
  <si>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</si>
  <si>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</si>
  <si>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</si>
  <si>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</si>
  <si>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</si>
  <si>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</si>
  <si>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</si>
  <si>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</si>
  <si>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</si>
  <si>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</si>
  <si>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</si>
  <si>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</si>
  <si>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</si>
  <si>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</si>
  <si>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</si>
  <si>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</si>
  <si>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</si>
  <si>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</si>
  <si>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</si>
  <si>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</si>
  <si>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</si>
  <si>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</si>
  <si>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</si>
  <si>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</si>
  <si>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</si>
  <si>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</si>
  <si>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</si>
  <si>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</si>
  <si>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</si>
  <si>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</si>
  <si>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</si>
  <si>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</si>
  <si>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</si>
  <si>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</si>
  <si>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</si>
  <si>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</si>
  <si>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</si>
  <si>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</si>
  <si>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</si>
  <si>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</si>
  <si>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</si>
  <si>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</si>
  <si>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</si>
  <si>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</si>
  <si>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</si>
  <si>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</si>
  <si>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</si>
  <si>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</si>
  <si>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</si>
  <si>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</si>
  <si>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</si>
  <si>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</si>
  <si>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</si>
  <si>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</si>
  <si>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</si>
  <si>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</si>
  <si>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</si>
  <si>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</si>
  <si>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</si>
  <si>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</si>
  <si>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</si>
  <si>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</si>
  <si>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</si>
  <si>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</si>
  <si>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</si>
  <si>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</si>
  <si>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</si>
  <si>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</si>
  <si>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</si>
  <si>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</si>
  <si>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</si>
  <si>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</si>
  <si>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</si>
  <si>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</si>
  <si>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</si>
  <si>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</si>
  <si>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</si>
  <si>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</si>
  <si>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</si>
  <si>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</si>
  <si>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</si>
  <si>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</si>
  <si>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</si>
  <si>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</si>
  <si>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</si>
  <si>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</si>
  <si>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</si>
  <si>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</si>
  <si>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</si>
  <si>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</si>
  <si>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</si>
  <si>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</si>
  <si>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</si>
  <si>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</si>
  <si>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</si>
  <si>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</si>
  <si>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</si>
  <si>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</si>
  <si>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</si>
  <si>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</si>
  <si>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</si>
  <si>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</si>
  <si>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</si>
  <si>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</si>
  <si>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</si>
  <si>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</si>
  <si>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</si>
  <si>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</si>
  <si>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</si>
  <si>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</si>
  <si>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</si>
  <si>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</si>
  <si>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</si>
  <si>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</si>
  <si>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</si>
  <si>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</si>
  <si>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</si>
  <si>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</si>
  <si>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</si>
  <si>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</si>
  <si>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</si>
  <si>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</si>
  <si>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</si>
  <si>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</si>
  <si>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</si>
  <si>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</si>
  <si>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</si>
  <si>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</si>
  <si>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</si>
  <si>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</si>
  <si>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</si>
  <si>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</si>
  <si>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</si>
  <si>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</si>
  <si>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</si>
  <si>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</si>
  <si>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</si>
  <si>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</si>
  <si>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</si>
  <si>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</si>
  <si>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</si>
  <si>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</si>
  <si>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</si>
  <si>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</si>
  <si>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</si>
  <si>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</si>
  <si>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</si>
  <si>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</si>
  <si>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</si>
  <si>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</si>
  <si>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</si>
  <si>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</si>
  <si>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</si>
  <si>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</si>
  <si>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</si>
  <si>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</si>
  <si>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</si>
  <si>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</si>
  <si>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</si>
  <si>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</si>
  <si>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</si>
  <si>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</si>
  <si>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</si>
  <si>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</si>
  <si>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</si>
  <si>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</si>
  <si>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</si>
  <si>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</si>
  <si>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</si>
  <si>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</si>
  <si>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</si>
  <si>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</si>
  <si>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</si>
  <si>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</si>
  <si>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</si>
  <si>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</si>
  <si>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</si>
  <si>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</si>
  <si>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</si>
  <si>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</si>
  <si>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</si>
  <si>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</si>
  <si>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</si>
  <si>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</si>
  <si>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</si>
  <si>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</si>
  <si>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</si>
  <si>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</si>
  <si>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</si>
  <si>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</si>
  <si>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</si>
  <si>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</si>
  <si>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</si>
  <si>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</si>
  <si>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</si>
  <si>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</si>
  <si>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</si>
  <si>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</si>
  <si>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</si>
  <si>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</si>
  <si>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</si>
  <si>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</si>
  <si>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</si>
  <si>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</si>
  <si>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</si>
  <si>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</si>
  <si>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</si>
  <si>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</si>
  <si>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</si>
  <si>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</si>
  <si>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</si>
  <si>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</si>
  <si>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</si>
  <si>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</si>
  <si>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</si>
  <si>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</si>
  <si>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</si>
  <si>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</si>
  <si>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</si>
  <si>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</si>
  <si>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</si>
  <si>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</si>
  <si>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</si>
  <si>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</si>
  <si>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</si>
  <si>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</si>
  <si>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</si>
  <si>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</si>
  <si>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</si>
  <si>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</si>
  <si>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</si>
  <si>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</si>
  <si>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</si>
  <si>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</si>
  <si>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</si>
  <si>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</si>
  <si>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</si>
  <si>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</si>
  <si>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</si>
  <si>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</si>
  <si>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</si>
  <si>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</si>
  <si>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</si>
  <si>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</si>
  <si>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</si>
  <si>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</si>
  <si>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</si>
  <si>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</si>
  <si>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</si>
  <si>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</si>
  <si>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</si>
  <si>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</si>
  <si>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</si>
  <si>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</si>
  <si>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</si>
  <si>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</si>
  <si>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</si>
  <si>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</si>
  <si>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</si>
  <si>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</si>
  <si>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</si>
  <si>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</si>
  <si>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</si>
  <si>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</si>
  <si>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</si>
  <si>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</si>
  <si>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</si>
  <si>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</si>
  <si>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</si>
  <si>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</si>
  <si>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</si>
  <si>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</si>
  <si>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</si>
  <si>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</si>
  <si>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</si>
  <si>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</si>
  <si>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</si>
  <si>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</si>
  <si>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</si>
  <si>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</si>
  <si>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</si>
  <si>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</si>
  <si>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</si>
  <si>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</si>
  <si>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</si>
  <si>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</si>
  <si>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</si>
  <si>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</si>
  <si>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</si>
  <si>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</si>
  <si>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</si>
  <si>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</si>
  <si>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</si>
  <si>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</si>
  <si>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</si>
  <si>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</si>
  <si>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</si>
  <si>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</si>
  <si>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</si>
  <si>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</si>
  <si>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</si>
  <si>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</si>
  <si>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</si>
  <si>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</si>
  <si>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</si>
  <si>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</si>
  <si>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</si>
  <si>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</si>
  <si>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</si>
  <si>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</si>
  <si>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</si>
  <si>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</si>
  <si>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</si>
  <si>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</si>
  <si>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</si>
  <si>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</si>
  <si>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</si>
  <si>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</si>
  <si>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</si>
  <si>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</si>
  <si>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</si>
  <si>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</si>
  <si>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</si>
  <si>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</si>
  <si>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</si>
  <si>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</si>
  <si>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</si>
  <si>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</si>
  <si>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</si>
  <si>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</si>
  <si>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</si>
  <si>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</si>
  <si>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</si>
  <si>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</si>
  <si>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</si>
  <si>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</si>
  <si>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</si>
  <si>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</si>
  <si>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</si>
  <si>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</si>
  <si>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</si>
  <si>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</si>
  <si>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</si>
  <si>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</si>
  <si>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</si>
  <si>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</si>
  <si>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</si>
  <si>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</si>
  <si>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</si>
  <si>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</si>
  <si>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</si>
  <si>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</si>
  <si>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</si>
  <si>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</si>
  <si>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</si>
  <si>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</si>
  <si>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</si>
  <si>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</si>
  <si>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</si>
  <si>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</si>
  <si>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</si>
  <si>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</si>
  <si>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</si>
  <si>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</si>
  <si>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</si>
  <si>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</si>
  <si>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</si>
  <si>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</si>
  <si>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</si>
  <si>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</si>
  <si>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</si>
  <si>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</si>
  <si>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</si>
  <si>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</si>
  <si>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</si>
  <si>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</si>
  <si>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</si>
  <si>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</si>
  <si>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</si>
  <si>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</si>
  <si>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</si>
  <si>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</si>
  <si>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</si>
  <si>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</si>
  <si>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</si>
  <si>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</si>
  <si>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</si>
  <si>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</si>
  <si>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</si>
  <si>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</si>
  <si>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</si>
  <si>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</si>
  <si>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</si>
  <si>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</si>
  <si>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</si>
  <si>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</si>
  <si>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</si>
  <si>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</si>
  <si>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</si>
  <si>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</si>
  <si>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</si>
  <si>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</si>
  <si>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</si>
  <si>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</si>
  <si>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</si>
  <si>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</si>
  <si>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</si>
  <si>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</si>
  <si>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</si>
  <si>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</si>
  <si>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</si>
  <si>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</si>
  <si>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</si>
  <si>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</si>
  <si>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</si>
  <si>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</si>
  <si>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</si>
  <si>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</si>
  <si>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</si>
  <si>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</si>
  <si>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</si>
  <si>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</si>
  <si>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</si>
  <si>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</si>
  <si>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</si>
  <si>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</si>
  <si>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</si>
  <si>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</si>
  <si>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</si>
  <si>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</si>
  <si>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</si>
  <si>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</si>
  <si>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</si>
  <si>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</si>
  <si>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</si>
  <si>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</si>
  <si>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</si>
  <si>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</si>
  <si>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</si>
  <si>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</si>
  <si>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</si>
  <si>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</si>
  <si>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</si>
  <si>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</si>
  <si>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</si>
  <si>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</si>
  <si>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</si>
  <si>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</si>
  <si>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</si>
  <si>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</si>
  <si>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</si>
  <si>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</si>
  <si>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</si>
  <si>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</si>
  <si>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</si>
  <si>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</si>
  <si>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</si>
  <si>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</si>
  <si>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</si>
  <si>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</si>
  <si>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</si>
  <si>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</si>
  <si>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</si>
  <si>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</si>
  <si>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</si>
  <si>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</si>
  <si>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</si>
  <si>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</si>
  <si>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</si>
  <si>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</si>
  <si>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</si>
  <si>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</si>
  <si>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</si>
  <si>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</si>
  <si>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</si>
  <si>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</si>
  <si>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</si>
  <si>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</si>
  <si>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</si>
  <si>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</si>
  <si>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</si>
  <si>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</si>
  <si>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</si>
  <si>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</si>
  <si>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</si>
  <si>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</si>
  <si>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</si>
  <si>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</si>
  <si>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</si>
  <si>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</si>
  <si>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</si>
  <si>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</si>
  <si>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</si>
  <si>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</si>
  <si>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</si>
  <si>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</si>
  <si>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</si>
  <si>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</si>
  <si>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</si>
  <si>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</si>
  <si>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</si>
  <si>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</si>
  <si>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</si>
  <si>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</si>
  <si>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</si>
  <si>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</si>
  <si>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</si>
  <si>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</si>
  <si>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</si>
  <si>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</si>
  <si>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</si>
  <si>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</si>
  <si>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</si>
  <si>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</si>
  <si>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</si>
  <si>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</si>
  <si>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</si>
  <si>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</si>
  <si>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</si>
  <si>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</si>
  <si>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</si>
  <si>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</si>
  <si>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</si>
  <si>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</si>
  <si>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</si>
  <si>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</si>
  <si>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</si>
  <si>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</si>
  <si>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</si>
  <si>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</si>
  <si>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</si>
  <si>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</si>
  <si>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</si>
  <si>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</si>
  <si>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</si>
  <si>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</si>
  <si>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</si>
  <si>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</si>
  <si>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</si>
  <si>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</si>
  <si>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</si>
  <si>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</si>
  <si>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</si>
  <si>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</si>
  <si>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</si>
  <si>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</si>
  <si>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</si>
  <si>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</si>
  <si>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</si>
  <si>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</si>
  <si>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</si>
  <si>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</si>
  <si>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</si>
  <si>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</si>
  <si>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</si>
  <si>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</si>
  <si>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</si>
  <si>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</si>
  <si>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</si>
  <si>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</si>
  <si>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</si>
  <si>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</si>
  <si>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</si>
  <si>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</si>
  <si>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</si>
  <si>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</si>
  <si>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</si>
  <si>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</si>
  <si>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</si>
  <si>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</si>
  <si>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</si>
  <si>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</si>
  <si>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</si>
  <si>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</si>
  <si>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</si>
  <si>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</si>
  <si>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</si>
  <si>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</si>
  <si>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</si>
  <si>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</si>
  <si>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</si>
  <si>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</si>
  <si>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</si>
  <si>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</si>
  <si>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</si>
  <si>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</si>
  <si>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</si>
  <si>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</si>
  <si>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</si>
  <si>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</si>
  <si>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</si>
  <si>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</si>
  <si>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</si>
  <si>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</si>
  <si>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</si>
  <si>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</si>
  <si>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</si>
  <si>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</si>
  <si>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</si>
  <si>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</si>
  <si>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</si>
  <si>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</si>
  <si>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</si>
  <si>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</si>
  <si>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</si>
  <si>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</si>
  <si>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</si>
  <si>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</si>
  <si>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</si>
  <si>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</si>
  <si>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</si>
  <si>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</si>
  <si>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</si>
  <si>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</si>
  <si>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</si>
  <si>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</si>
  <si>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</si>
  <si>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</si>
  <si>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</si>
  <si>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</si>
  <si>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</si>
  <si>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</si>
  <si>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</si>
  <si>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</si>
  <si>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</si>
  <si>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</si>
  <si>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</si>
  <si>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</si>
  <si>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</si>
  <si>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</si>
  <si>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</si>
  <si>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</si>
  <si>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</si>
  <si>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</si>
  <si>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</si>
  <si>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</si>
  <si>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</si>
  <si>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</si>
  <si>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</si>
  <si>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</si>
  <si>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</si>
  <si>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</si>
  <si>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</si>
  <si>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</si>
  <si>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</si>
  <si>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</si>
  <si>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</si>
  <si>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</si>
  <si>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</si>
  <si>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</si>
  <si>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</si>
  <si>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</si>
  <si>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</si>
  <si>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</si>
  <si>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</si>
  <si>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</si>
  <si>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</si>
  <si>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</si>
  <si>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</si>
  <si>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</si>
  <si>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</si>
  <si>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</si>
  <si>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</si>
  <si>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</si>
  <si>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</si>
  <si>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</si>
  <si>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</si>
  <si>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</si>
  <si>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</si>
  <si>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</si>
  <si>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</si>
  <si>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</si>
  <si>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</si>
  <si>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</si>
  <si>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</si>
  <si>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</si>
  <si>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</si>
  <si>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</si>
  <si>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</si>
  <si>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</si>
  <si>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</si>
  <si>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</si>
  <si>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</si>
  <si>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</si>
  <si>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</si>
  <si>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</si>
  <si>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</si>
  <si>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</si>
  <si>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</si>
  <si>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</si>
  <si>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</si>
  <si>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</si>
  <si>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</si>
  <si>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</si>
  <si>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</si>
  <si>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</si>
  <si>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</si>
  <si>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</si>
  <si>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</si>
  <si>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</si>
  <si>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</si>
  <si>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</si>
  <si>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</si>
  <si>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</si>
  <si>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</si>
  <si>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</si>
  <si>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</si>
  <si>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</si>
  <si>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</si>
  <si>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</si>
  <si>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</si>
  <si>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</si>
  <si>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</si>
  <si>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</si>
  <si>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</si>
  <si>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</si>
  <si>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</si>
  <si>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</si>
  <si>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</si>
  <si>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</si>
  <si>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</si>
  <si>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</si>
  <si>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</si>
  <si>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</si>
  <si>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</si>
  <si>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</si>
  <si>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</si>
  <si>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</si>
  <si>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</si>
  <si>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</si>
  <si>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</si>
  <si>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</si>
  <si>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</si>
  <si>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</si>
  <si>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</si>
  <si>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</si>
  <si>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</si>
  <si>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</si>
  <si>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</si>
  <si>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</si>
  <si>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</si>
  <si>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</si>
  <si>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</si>
  <si>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</si>
  <si>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</si>
  <si>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</si>
  <si>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</si>
  <si>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</si>
  <si>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</si>
  <si>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</si>
  <si>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</si>
  <si>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</si>
  <si>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</si>
  <si>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</si>
  <si>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</si>
  <si>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</si>
  <si>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</si>
  <si>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</si>
  <si>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</si>
  <si>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</si>
  <si>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</si>
  <si>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</si>
  <si>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</si>
  <si>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</si>
  <si>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</si>
  <si>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</si>
  <si>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</si>
  <si>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</si>
  <si>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</si>
  <si>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</si>
  <si>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</si>
  <si>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</si>
  <si>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</si>
  <si>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</si>
  <si>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</si>
  <si>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</si>
  <si>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</si>
  <si>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</si>
  <si>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</si>
  <si>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</si>
  <si>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</si>
  <si>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</si>
  <si>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</si>
  <si>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</si>
  <si>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</si>
  <si>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</si>
  <si>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</si>
  <si>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</si>
  <si>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</si>
  <si>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</si>
  <si>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</si>
  <si>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</si>
  <si>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</si>
  <si>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</si>
  <si>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</si>
  <si>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</si>
  <si>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</si>
  <si>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</si>
  <si>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</si>
  <si>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</si>
  <si>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</si>
  <si>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</si>
  <si>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</si>
  <si>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</si>
  <si>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</si>
  <si>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</si>
  <si>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</si>
  <si>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</si>
  <si>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</si>
  <si>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</si>
  <si>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</si>
  <si>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</si>
  <si>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</si>
  <si>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</si>
  <si>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</si>
  <si>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</si>
  <si>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</si>
  <si>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</si>
  <si>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</si>
  <si>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</si>
  <si>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</si>
  <si>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</si>
  <si>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</si>
  <si>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</si>
  <si>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</si>
  <si>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</si>
  <si>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</si>
  <si>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</si>
  <si>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</si>
  <si>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</si>
  <si>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</si>
  <si>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</si>
  <si>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</si>
  <si>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</si>
  <si>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</si>
  <si>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</si>
  <si>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</si>
  <si>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</si>
  <si>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</si>
  <si>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</si>
  <si>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</si>
  <si>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</si>
  <si>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</si>
  <si>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</si>
  <si>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</si>
  <si>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</si>
  <si>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</si>
  <si>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</si>
  <si>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</si>
  <si>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</si>
  <si>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</si>
  <si>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</si>
  <si>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</si>
  <si>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</si>
  <si>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</si>
  <si>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</si>
  <si>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</si>
  <si>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</si>
  <si>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</si>
  <si>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</si>
  <si>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</si>
  <si>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</si>
  <si>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</si>
  <si>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</si>
  <si>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</si>
  <si>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</si>
  <si>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</si>
  <si>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</si>
  <si>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</si>
  <si>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</si>
  <si>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</si>
  <si>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</si>
  <si>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</si>
  <si>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</si>
  <si>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</si>
  <si>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</si>
  <si>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</si>
  <si>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</si>
  <si>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</si>
  <si>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</si>
  <si>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</si>
  <si>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</si>
  <si>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</si>
  <si>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</si>
  <si>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</si>
  <si>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</si>
  <si>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</si>
  <si>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</si>
  <si>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</si>
  <si>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</si>
  <si>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</si>
  <si>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</si>
  <si>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</si>
  <si>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</si>
  <si>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</si>
  <si>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</si>
  <si>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</si>
  <si>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</si>
  <si>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</si>
  <si>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</si>
  <si>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</si>
  <si>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</si>
  <si>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</si>
  <si>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</si>
  <si>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</si>
  <si>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</si>
  <si>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</si>
  <si>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</si>
  <si>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</si>
  <si>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</si>
  <si>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</si>
  <si>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</si>
  <si>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</si>
  <si>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</si>
  <si>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</si>
  <si>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</si>
  <si>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</si>
  <si>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</si>
  <si>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</si>
  <si>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</si>
  <si>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</si>
  <si>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</si>
  <si>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</si>
  <si>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</si>
  <si>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</si>
  <si>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</si>
  <si>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</si>
  <si>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</si>
  <si>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</si>
  <si>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</si>
  <si>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</si>
  <si>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</si>
  <si>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</si>
  <si>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</si>
  <si>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</si>
  <si>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</si>
  <si>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</si>
  <si>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</si>
  <si>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</si>
  <si>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</si>
  <si>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</si>
  <si>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</si>
  <si>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</si>
  <si>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</si>
  <si>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</si>
  <si>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</si>
  <si>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</si>
  <si>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</si>
  <si>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</si>
  <si>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</si>
  <si>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</si>
  <si>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</si>
  <si>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</si>
  <si>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</si>
  <si>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</si>
  <si>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</si>
  <si>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</si>
  <si>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</si>
  <si>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</si>
  <si>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</si>
  <si>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</si>
  <si>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</si>
  <si>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</si>
  <si>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</si>
  <si>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</si>
  <si>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</si>
  <si>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</si>
  <si>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</si>
  <si>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</si>
  <si>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</si>
  <si>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</si>
  <si>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</si>
  <si>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</si>
  <si>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</si>
  <si>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</si>
  <si>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</si>
  <si>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</si>
  <si>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</si>
  <si>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</si>
  <si>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</si>
  <si>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</si>
  <si>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</si>
  <si>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</si>
  <si>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</si>
  <si>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</si>
  <si>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</si>
  <si>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</si>
  <si>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</si>
  <si>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</si>
  <si>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</si>
  <si>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</si>
  <si>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</si>
  <si>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</si>
  <si>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</si>
  <si>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</si>
  <si>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</si>
  <si>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</si>
  <si>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</si>
  <si>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</si>
  <si>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</si>
  <si>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</si>
  <si>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</si>
  <si>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</si>
  <si>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</si>
  <si>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</si>
  <si>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</si>
  <si>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</si>
  <si>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</si>
  <si>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</si>
  <si>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</si>
  <si>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</si>
  <si>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</si>
  <si>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</si>
  <si>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</si>
  <si>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</si>
  <si>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</si>
  <si>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</si>
  <si>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</si>
  <si>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</si>
  <si>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</si>
  <si>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</si>
  <si>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</si>
  <si>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</si>
  <si>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</si>
  <si>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</si>
  <si>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</si>
  <si>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</si>
  <si>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</si>
  <si>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</si>
  <si>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</si>
  <si>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</si>
  <si>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</si>
  <si>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</si>
  <si>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</si>
  <si>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</si>
  <si>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</si>
  <si>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</si>
  <si>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</si>
  <si>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</si>
  <si>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</si>
  <si>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</si>
  <si>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</si>
  <si>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</si>
  <si>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</si>
  <si>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</si>
  <si>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</si>
  <si>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</si>
  <si>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</si>
  <si>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</si>
  <si>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</si>
  <si>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</si>
  <si>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</si>
  <si>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</si>
  <si>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</si>
  <si>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</si>
  <si>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</si>
  <si>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</si>
  <si>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</si>
  <si>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</si>
  <si>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</si>
  <si>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</si>
  <si>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</si>
  <si>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</si>
  <si>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</si>
  <si>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</si>
  <si>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</si>
  <si>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</si>
  <si>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</si>
  <si>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</si>
  <si>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</si>
  <si>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</si>
  <si>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</si>
  <si>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</si>
  <si>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</si>
  <si>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</si>
  <si>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</si>
  <si>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</si>
  <si>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</si>
  <si>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</si>
  <si>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</si>
  <si>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</si>
  <si>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</si>
  <si>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</si>
  <si>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</si>
  <si>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</si>
  <si>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</si>
  <si>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</si>
  <si>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</si>
  <si>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</si>
  <si>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</si>
  <si>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</si>
  <si>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</si>
  <si>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</si>
  <si>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</si>
  <si>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</si>
  <si>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</si>
  <si>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</si>
  <si>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</si>
  <si>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</si>
  <si>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</si>
  <si>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</si>
  <si>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</si>
  <si>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</si>
  <si>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</si>
  <si>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</si>
  <si>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</si>
  <si>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</si>
  <si>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</si>
  <si>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</si>
  <si>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</si>
  <si>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</si>
  <si>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</si>
  <si>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</si>
  <si>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</si>
  <si>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</si>
  <si>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</si>
  <si>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</si>
  <si>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</si>
  <si>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</si>
  <si>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</si>
  <si>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</si>
  <si>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</si>
  <si>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</si>
  <si>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</si>
  <si>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</si>
  <si>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</si>
  <si>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</si>
  <si>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</si>
  <si>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</si>
  <si>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</si>
  <si>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</si>
  <si>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</si>
  <si>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</si>
  <si>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</si>
  <si>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</si>
  <si>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</si>
  <si>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</si>
  <si>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</si>
  <si>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</si>
  <si>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</si>
  <si>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</si>
  <si>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</si>
  <si>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</si>
  <si>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</si>
  <si>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</si>
  <si>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</si>
  <si>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</si>
  <si>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</si>
  <si>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</si>
  <si>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</si>
  <si>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</si>
  <si>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</si>
  <si>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</si>
  <si>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</si>
  <si>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</si>
  <si>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</si>
  <si>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</si>
  <si>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</si>
  <si>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</si>
  <si>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</si>
  <si>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</si>
  <si>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</si>
  <si>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</si>
  <si>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</si>
  <si>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</si>
  <si>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</si>
  <si>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</si>
  <si>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</si>
  <si>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</si>
  <si>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</si>
  <si>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</si>
  <si>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</si>
  <si>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</si>
  <si>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</si>
  <si>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</si>
  <si>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</si>
  <si>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</si>
  <si>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</si>
  <si>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</si>
  <si>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</si>
  <si>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</si>
  <si>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</si>
  <si>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</si>
  <si>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</si>
  <si>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</si>
  <si>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</si>
  <si>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</si>
  <si>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</si>
  <si>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</si>
  <si>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</si>
  <si>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</si>
  <si>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</si>
  <si>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</si>
  <si>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</si>
  <si>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</si>
  <si>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</si>
  <si>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</si>
  <si>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</si>
  <si>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</si>
  <si>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</si>
  <si>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</si>
  <si>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</si>
  <si>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</si>
  <si>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</si>
  <si>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</si>
  <si>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</si>
  <si>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</si>
  <si>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</si>
  <si>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</si>
  <si>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</si>
  <si>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</si>
  <si>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</si>
  <si>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</si>
  <si>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</si>
  <si>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</si>
  <si>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</si>
  <si>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</si>
  <si>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</si>
  <si>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</si>
  <si>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</si>
  <si>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</si>
  <si>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</si>
  <si>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</si>
  <si>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</si>
  <si>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</si>
  <si>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</si>
  <si>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</si>
  <si>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</si>
  <si>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</si>
  <si>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</si>
  <si>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</si>
  <si>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</si>
  <si>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</si>
  <si>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</si>
  <si>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</si>
  <si>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</si>
  <si>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</si>
  <si>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</si>
  <si>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</si>
  <si>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</si>
  <si>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</si>
  <si>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</si>
  <si>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</si>
  <si>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</si>
  <si>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</si>
  <si>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</si>
  <si>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</si>
  <si>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</si>
  <si>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</si>
  <si>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</si>
  <si>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</si>
  <si>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</si>
  <si>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</si>
  <si>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</si>
  <si>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</si>
  <si>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</si>
  <si>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</si>
  <si>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</si>
  <si>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</si>
  <si>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</si>
  <si>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</si>
  <si>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</si>
  <si>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</si>
  <si>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</si>
  <si>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</si>
  <si>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</si>
  <si>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</si>
  <si>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</si>
  <si>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</si>
  <si>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</si>
  <si>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</si>
  <si>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</si>
  <si>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</si>
  <si>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</si>
  <si>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</si>
  <si>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</si>
  <si>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</si>
  <si>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</si>
  <si>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</si>
  <si>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</si>
  <si>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</si>
  <si>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</si>
  <si>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</si>
  <si>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</si>
  <si>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</si>
  <si>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</si>
  <si>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</si>
  <si>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</si>
  <si>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</si>
  <si>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</si>
  <si>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</si>
  <si>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</si>
  <si>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</si>
  <si>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</si>
  <si>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</si>
  <si>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</si>
  <si>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</si>
  <si>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</si>
  <si>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</si>
  <si>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</si>
  <si>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</si>
  <si>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</si>
  <si>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</si>
  <si>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</si>
  <si>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</si>
  <si>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</si>
  <si>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</si>
  <si>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</si>
  <si>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</si>
  <si>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</si>
  <si>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</si>
  <si>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</si>
  <si>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</si>
  <si>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</si>
  <si>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</si>
  <si>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</si>
  <si>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</si>
  <si>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</si>
  <si>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</si>
  <si>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</si>
  <si>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</si>
  <si>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</si>
  <si>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</si>
  <si>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</si>
  <si>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</si>
  <si>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</si>
  <si>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</si>
  <si>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</si>
  <si>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</si>
  <si>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</si>
  <si>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</si>
  <si>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</si>
  <si>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</si>
  <si>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</si>
  <si>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</si>
  <si>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</si>
  <si>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</si>
  <si>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</si>
  <si>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</si>
  <si>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</si>
  <si>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</si>
  <si>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</si>
  <si>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</si>
  <si>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</si>
  <si>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</si>
  <si>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</si>
  <si>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</si>
  <si>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</si>
  <si>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</si>
  <si>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</si>
  <si>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</si>
  <si>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</si>
  <si>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</si>
  <si>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</si>
  <si>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</si>
  <si>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</si>
  <si>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</si>
  <si>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</si>
  <si>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</si>
  <si>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</si>
  <si>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</si>
  <si>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</si>
  <si>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</si>
  <si>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</si>
  <si>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</si>
  <si>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</si>
  <si>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</si>
  <si>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</si>
  <si>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</si>
  <si>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</si>
  <si>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</si>
  <si>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</si>
  <si>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</si>
  <si>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</si>
  <si>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</si>
  <si>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</si>
  <si>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</si>
  <si>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</si>
  <si>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</si>
  <si>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</si>
  <si>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</si>
  <si>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</si>
  <si>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</si>
  <si>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</si>
  <si>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</si>
  <si>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</si>
  <si>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</si>
  <si>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</si>
  <si>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</si>
  <si>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</si>
  <si>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</si>
  <si>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</si>
  <si>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</si>
  <si>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</si>
  <si>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</si>
  <si>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</si>
  <si>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</si>
  <si>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</si>
  <si>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</si>
  <si>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</si>
  <si>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</si>
  <si>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</si>
  <si>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</si>
  <si>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</si>
  <si>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</si>
  <si>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</si>
  <si>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</si>
  <si>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</si>
  <si>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</si>
  <si>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</si>
  <si>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</si>
  <si>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</si>
  <si>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</si>
  <si>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</si>
  <si>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</si>
  <si>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</si>
  <si>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</si>
  <si>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</si>
  <si>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</si>
  <si>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</si>
  <si>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</si>
  <si>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</si>
  <si>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</si>
  <si>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</si>
  <si>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</si>
  <si>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</si>
  <si>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</si>
  <si>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</si>
  <si>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</si>
  <si>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</si>
  <si>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</si>
  <si>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</si>
  <si>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</si>
  <si>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</si>
  <si>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</si>
  <si>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</si>
  <si>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</si>
  <si>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</si>
  <si>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</si>
  <si>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</si>
  <si>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</si>
  <si>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</si>
  <si>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</si>
  <si>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</si>
  <si>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</si>
  <si>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</si>
  <si>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</si>
  <si>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</si>
  <si>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</si>
  <si>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</si>
  <si>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</si>
  <si>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</si>
  <si>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</si>
  <si>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</si>
  <si>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</si>
  <si>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</si>
  <si>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</si>
  <si>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</si>
  <si>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</si>
  <si>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</si>
  <si>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</si>
  <si>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</si>
  <si>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</si>
  <si>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</si>
  <si>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</si>
  <si>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</si>
  <si>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</si>
  <si>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</si>
  <si>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</si>
  <si>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</si>
  <si>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</si>
  <si>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</si>
  <si>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</si>
  <si>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</si>
  <si>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</si>
  <si>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</si>
  <si>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</si>
  <si>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</si>
  <si>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</si>
  <si>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</si>
  <si>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</si>
  <si>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</si>
  <si>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</si>
  <si>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</si>
  <si>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</si>
  <si>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</si>
  <si>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</si>
  <si>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</si>
  <si>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</si>
  <si>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</si>
  <si>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</si>
  <si>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</si>
  <si>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</si>
  <si>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</si>
  <si>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</si>
  <si>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</si>
  <si>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</si>
  <si>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</si>
  <si>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</si>
  <si>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</si>
  <si>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</si>
  <si>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</si>
  <si>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</si>
  <si>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</si>
  <si>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</si>
  <si>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</si>
  <si>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</si>
  <si>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</si>
  <si>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</si>
  <si>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</si>
  <si>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</si>
  <si>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</si>
  <si>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</si>
  <si>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</si>
  <si>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</si>
  <si>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</si>
  <si>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</si>
  <si>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</si>
  <si>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</si>
  <si>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</si>
  <si>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</si>
  <si>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</si>
  <si>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</si>
  <si>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</si>
  <si>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</si>
  <si>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</si>
  <si>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</si>
  <si>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</si>
  <si>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</si>
  <si>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</si>
  <si>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</si>
  <si>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</si>
  <si>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</si>
  <si>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</si>
  <si>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</si>
  <si>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</si>
  <si>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</si>
  <si>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</si>
  <si>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</si>
  <si>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</si>
  <si>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</si>
  <si>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</si>
  <si>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</si>
  <si>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</si>
  <si>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</si>
  <si>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</si>
  <si>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</si>
  <si>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</si>
  <si>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</si>
  <si>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</si>
  <si>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</si>
  <si>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</si>
  <si>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</si>
  <si>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</si>
  <si>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</si>
  <si>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</si>
  <si>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</si>
  <si>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</si>
  <si>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</si>
  <si>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</si>
  <si>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</si>
  <si>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</si>
  <si>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</si>
  <si>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</si>
  <si>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</si>
  <si>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</si>
  <si>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</si>
  <si>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</si>
  <si>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</si>
  <si>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</si>
  <si>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</si>
  <si>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</si>
  <si>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</si>
  <si>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</si>
  <si>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</si>
  <si>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</si>
  <si>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</si>
  <si>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</si>
  <si>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</si>
  <si>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</si>
  <si>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</si>
  <si>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</si>
  <si>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</si>
  <si>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</si>
  <si>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</si>
  <si>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</si>
  <si>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</si>
  <si>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</si>
  <si>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</si>
  <si>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</si>
  <si>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</si>
  <si>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</si>
  <si>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</si>
  <si>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</si>
  <si>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</si>
  <si>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</si>
  <si>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</si>
  <si>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</si>
  <si>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</si>
  <si>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</si>
  <si>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</si>
  <si>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</si>
  <si>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</si>
  <si>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</si>
  <si>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</si>
  <si>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</si>
  <si>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</si>
  <si>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</si>
  <si>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</si>
  <si>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</si>
  <si>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</si>
  <si>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</si>
  <si>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</si>
  <si>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</si>
  <si>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</si>
  <si>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</si>
  <si>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</si>
  <si>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</si>
  <si>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</si>
  <si>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</si>
  <si>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</si>
  <si>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</si>
  <si>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</si>
  <si>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</si>
  <si>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</si>
  <si>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</si>
  <si>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</si>
  <si>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</si>
  <si>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</si>
  <si>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</si>
  <si>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</si>
  <si>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</si>
  <si>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</si>
  <si>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</si>
  <si>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</si>
  <si>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</si>
  <si>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</si>
  <si>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</si>
  <si>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</si>
  <si>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</si>
  <si>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</si>
  <si>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</si>
  <si>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</si>
  <si>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</si>
  <si>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</si>
  <si>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</si>
  <si>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</si>
  <si>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</si>
  <si>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</si>
  <si>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</si>
  <si>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</si>
  <si>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</si>
  <si>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</si>
  <si>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</si>
  <si>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</si>
  <si>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</si>
  <si>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</si>
  <si>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</si>
  <si>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</si>
  <si>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</si>
  <si>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</si>
  <si>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</si>
  <si>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</si>
  <si>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</si>
  <si>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</si>
  <si>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</si>
  <si>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</si>
  <si>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</si>
  <si>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</si>
  <si>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</si>
  <si>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</si>
  <si>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</si>
  <si>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</si>
  <si>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</si>
  <si>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</si>
  <si>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</si>
  <si>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</si>
  <si>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</si>
  <si>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</si>
  <si>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</si>
  <si>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</si>
  <si>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</si>
  <si>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</si>
  <si>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</si>
  <si>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</si>
  <si>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</si>
  <si>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</si>
  <si>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</si>
  <si>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</si>
  <si>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</si>
  <si>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</si>
  <si>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</si>
  <si>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</si>
  <si>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</si>
  <si>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</si>
  <si>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</si>
  <si>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</si>
  <si>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</si>
  <si>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</si>
  <si>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</si>
  <si>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</si>
  <si>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</si>
  <si>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</si>
  <si>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</si>
  <si>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</si>
  <si>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</si>
  <si>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</si>
  <si>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</si>
  <si>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</si>
  <si>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</si>
  <si>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</si>
  <si>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</si>
  <si>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</si>
  <si>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</si>
  <si>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</si>
  <si>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</si>
  <si>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</si>
  <si>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</si>
  <si>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</si>
  <si>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</si>
  <si>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</si>
  <si>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</si>
  <si>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</si>
  <si>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</si>
  <si>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</si>
  <si>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</si>
  <si>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</si>
  <si>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</si>
  <si>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</si>
  <si>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</si>
  <si>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</si>
  <si>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</si>
  <si>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</si>
  <si>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</si>
  <si>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</si>
  <si>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</si>
  <si>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</si>
  <si>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</si>
  <si>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</si>
  <si>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</si>
  <si>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</si>
  <si>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</si>
  <si>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</si>
  <si>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</si>
  <si>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</si>
  <si>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</si>
  <si>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</si>
  <si>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</si>
  <si>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</si>
  <si>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</si>
  <si>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</si>
  <si>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</si>
  <si>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</si>
  <si>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</si>
  <si>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</si>
  <si>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</si>
  <si>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</si>
  <si>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</si>
  <si>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</si>
  <si>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</si>
  <si>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</si>
  <si>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</si>
  <si>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</si>
  <si>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</si>
  <si>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</si>
  <si>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</si>
  <si>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</si>
  <si>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</si>
  <si>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</si>
  <si>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</si>
  <si>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</si>
  <si>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</si>
  <si>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</si>
  <si>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</si>
  <si>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</si>
  <si>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</si>
  <si>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</si>
  <si>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</si>
  <si>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</si>
  <si>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</si>
  <si>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</si>
  <si>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</si>
  <si>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</si>
  <si>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</si>
  <si>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</si>
  <si>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</si>
  <si>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</si>
  <si>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</si>
  <si>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</si>
  <si>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</si>
  <si>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</si>
  <si>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</si>
  <si>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</si>
  <si>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</si>
  <si>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</si>
  <si>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</si>
  <si>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</si>
  <si>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</si>
  <si>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</si>
  <si>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</si>
  <si>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</si>
  <si>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</si>
  <si>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</si>
  <si>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</si>
  <si>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</si>
  <si>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</si>
  <si>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</si>
  <si>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</si>
  <si>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</si>
  <si>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</si>
  <si>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</si>
  <si>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</si>
  <si>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</si>
  <si>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</si>
  <si>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</si>
  <si>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</si>
  <si>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</si>
  <si>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</si>
  <si>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</si>
  <si>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</si>
  <si>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</si>
  <si>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</si>
  <si>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</si>
  <si>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</si>
  <si>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</si>
  <si>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</si>
  <si>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</si>
  <si>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</si>
  <si>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</si>
  <si>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</si>
  <si>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</si>
  <si>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</si>
  <si>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</si>
  <si>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</si>
  <si>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</si>
  <si>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</si>
  <si>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</si>
  <si>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</si>
  <si>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</si>
  <si>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</si>
  <si>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</si>
  <si>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</si>
  <si>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</si>
  <si>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</si>
  <si>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</si>
  <si>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</si>
  <si>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</si>
  <si>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</si>
  <si>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</si>
  <si>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</si>
  <si>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</si>
  <si>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</si>
  <si>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</si>
  <si>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</si>
  <si>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</si>
  <si>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</si>
  <si>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</si>
  <si>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</si>
  <si>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</si>
  <si>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</si>
  <si>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</si>
  <si>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</si>
  <si>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</si>
  <si>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</si>
  <si>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</si>
  <si>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</si>
  <si>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</si>
  <si>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</si>
  <si>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</si>
  <si>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</si>
  <si>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</si>
  <si>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</si>
  <si>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</si>
  <si>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</si>
  <si>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</si>
  <si>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</si>
  <si>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</si>
  <si>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</si>
  <si>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</si>
  <si>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</si>
  <si>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</si>
  <si>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</si>
  <si>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</si>
  <si>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</si>
  <si>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</si>
  <si>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</si>
  <si>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</si>
  <si>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</si>
  <si>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</si>
  <si>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</si>
  <si>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</si>
  <si>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</si>
  <si>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</si>
  <si>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</si>
  <si>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</si>
  <si>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</si>
  <si>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</si>
  <si>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</si>
  <si>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</si>
  <si>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</si>
  <si>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</si>
  <si>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</si>
  <si>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</si>
  <si>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</si>
  <si>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</si>
  <si>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</si>
  <si>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</si>
  <si>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</si>
  <si>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</si>
  <si>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</si>
  <si>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</si>
  <si>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</si>
  <si>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</si>
  <si>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</si>
  <si>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</si>
  <si>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</si>
  <si>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</si>
  <si>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</si>
  <si>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</si>
  <si>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</si>
  <si>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</si>
  <si>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</si>
  <si>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</si>
  <si>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</si>
  <si>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</si>
  <si>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</si>
  <si>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</si>
  <si>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</si>
  <si>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</si>
  <si>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</si>
  <si>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</si>
  <si>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</si>
  <si>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</si>
  <si>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</si>
  <si>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</si>
  <si>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</si>
  <si>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</si>
  <si>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</si>
  <si>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</si>
  <si>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</si>
  <si>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</si>
  <si>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</si>
  <si>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</si>
  <si>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</si>
  <si>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</si>
  <si>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</si>
  <si>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</si>
  <si>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</si>
  <si>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</si>
  <si>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</si>
  <si>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</si>
  <si>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</si>
  <si>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</si>
  <si>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</si>
  <si>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</si>
  <si>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</si>
  <si>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</si>
  <si>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</si>
  <si>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</si>
  <si>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</si>
  <si>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</si>
  <si>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</si>
  <si>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</si>
  <si>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</si>
  <si>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</si>
  <si>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</si>
  <si>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</si>
  <si>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</si>
  <si>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</si>
  <si>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</si>
  <si>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</si>
  <si>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</si>
  <si>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</si>
  <si>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</si>
  <si>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</si>
  <si>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</si>
  <si>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</si>
  <si>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</si>
  <si>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</si>
  <si>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</si>
  <si>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</si>
  <si>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</si>
  <si>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</si>
  <si>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</si>
  <si>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</si>
  <si>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</si>
  <si>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</si>
  <si>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</si>
  <si>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</si>
  <si>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</si>
  <si>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</si>
  <si>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</si>
  <si>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</si>
  <si>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</si>
  <si>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</si>
  <si>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</si>
  <si>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</si>
  <si>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</si>
  <si>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</si>
  <si>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</si>
  <si>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</si>
  <si>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</si>
  <si>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</si>
  <si>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</si>
  <si>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</si>
  <si>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</si>
  <si>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</si>
  <si>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</si>
  <si>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</si>
  <si>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</si>
  <si>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</si>
  <si>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</si>
  <si>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</si>
  <si>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</si>
  <si>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</si>
  <si>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</si>
  <si>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</si>
  <si>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</si>
  <si>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</si>
  <si>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</si>
  <si>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</si>
  <si>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</si>
  <si>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</si>
  <si>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</si>
  <si>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</si>
  <si>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</si>
  <si>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</si>
  <si>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</si>
  <si>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</si>
  <si>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</si>
  <si>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</si>
  <si>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</si>
  <si>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</si>
  <si>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</si>
  <si>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</si>
  <si>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</si>
  <si>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</si>
  <si>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</si>
  <si>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</si>
  <si>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</si>
  <si>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</si>
  <si>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</si>
  <si>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</si>
  <si>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</si>
  <si>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</si>
  <si>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</si>
  <si>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</si>
  <si>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</si>
  <si>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</si>
  <si>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</si>
  <si>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</si>
  <si>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</si>
  <si>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</si>
  <si>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</si>
  <si>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</si>
  <si>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</si>
  <si>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</si>
  <si>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</si>
  <si>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</si>
  <si>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</si>
  <si>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</si>
  <si>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</si>
  <si>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</si>
  <si>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</si>
  <si>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</si>
  <si>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</si>
  <si>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</si>
  <si>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</si>
  <si>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</si>
  <si>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</si>
  <si>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</si>
  <si>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</si>
  <si>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</si>
  <si>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</si>
  <si>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</si>
  <si>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</si>
  <si>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</si>
  <si>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</si>
  <si>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</si>
  <si>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</si>
  <si>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</si>
  <si>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</si>
  <si>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</si>
  <si>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</si>
  <si>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</si>
  <si>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</si>
  <si>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</si>
  <si>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</si>
  <si>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</si>
  <si>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</si>
  <si>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</si>
  <si>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</si>
  <si>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</si>
  <si>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</si>
  <si>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</si>
  <si>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</si>
  <si>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</si>
  <si>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</si>
  <si>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</si>
  <si>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</si>
  <si>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</si>
  <si>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</si>
  <si>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</si>
  <si>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</si>
  <si>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</si>
  <si>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</si>
  <si>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</si>
  <si>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</si>
  <si>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</si>
  <si>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</si>
  <si>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</si>
  <si>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</si>
  <si>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</si>
  <si>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</si>
  <si>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</si>
  <si>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</si>
  <si>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</si>
  <si>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</si>
  <si>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</si>
  <si>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</si>
  <si>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</si>
  <si>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</si>
  <si>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</si>
  <si>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</si>
  <si>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</si>
  <si>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</si>
  <si>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</si>
  <si>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</si>
  <si>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</si>
  <si>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</si>
  <si>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</si>
  <si>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</si>
  <si>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</si>
  <si>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</si>
  <si>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</si>
  <si>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</si>
  <si>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</si>
  <si>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</si>
  <si>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</si>
  <si>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</si>
  <si>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</si>
  <si>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</si>
  <si>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</si>
  <si>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</si>
  <si>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</si>
  <si>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</si>
  <si>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</si>
  <si>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</si>
  <si>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</si>
  <si>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</si>
  <si>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</si>
  <si>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</si>
  <si>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</si>
  <si>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</si>
  <si>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</si>
  <si>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</si>
  <si>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</si>
  <si>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</si>
  <si>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</si>
  <si>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</si>
  <si>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</si>
  <si>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</si>
  <si>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</si>
  <si>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</si>
  <si>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</si>
  <si>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</si>
  <si>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</si>
  <si>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</si>
  <si>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</si>
  <si>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</si>
  <si>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</si>
  <si>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</si>
  <si>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</si>
  <si>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</si>
  <si>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</si>
  <si>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</si>
  <si>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</si>
  <si>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</si>
  <si>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</si>
  <si>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</si>
  <si>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</si>
  <si>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</si>
  <si>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</si>
  <si>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</si>
  <si>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</si>
  <si>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</si>
  <si>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</si>
  <si>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</si>
  <si>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</si>
  <si>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</si>
  <si>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</si>
  <si>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</si>
  <si>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</si>
  <si>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</si>
  <si>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</si>
  <si>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</si>
  <si>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</si>
  <si>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</si>
  <si>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</si>
  <si>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</si>
  <si>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</si>
  <si>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</si>
  <si>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</si>
  <si>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</si>
  <si>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</si>
  <si>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</si>
  <si>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</si>
  <si>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</si>
  <si>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</si>
  <si>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</si>
  <si>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</si>
  <si>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</si>
  <si>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</si>
  <si>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</si>
  <si>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</si>
  <si>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</si>
  <si>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</si>
  <si>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</si>
  <si>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</si>
  <si>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</si>
  <si>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</si>
  <si>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</si>
  <si>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</si>
  <si>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</si>
  <si>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</si>
  <si>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</si>
  <si>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</si>
  <si>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</si>
  <si>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</si>
  <si>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</si>
  <si>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</si>
  <si>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</si>
  <si>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</si>
  <si>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</si>
  <si>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</si>
  <si>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</si>
  <si>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</si>
  <si>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</si>
  <si>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</si>
  <si>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</si>
  <si>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</si>
  <si>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</si>
  <si>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</si>
  <si>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</si>
  <si>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</si>
  <si>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</si>
  <si>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</si>
  <si>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</si>
  <si>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</si>
  <si>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</si>
  <si>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</si>
  <si>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</si>
  <si>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</si>
  <si>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</si>
  <si>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</si>
  <si>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</si>
  <si>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</si>
  <si>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</si>
  <si>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</si>
  <si>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</si>
  <si>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</si>
  <si>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</si>
  <si>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</si>
  <si>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</si>
  <si>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</si>
  <si>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</si>
  <si>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</si>
  <si>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</si>
  <si>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</si>
  <si>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</si>
  <si>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</si>
  <si>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</si>
  <si>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</si>
  <si>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</si>
  <si>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</si>
  <si>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</si>
  <si>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</si>
  <si>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</si>
  <si>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</si>
  <si>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</si>
  <si>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</si>
  <si>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</si>
  <si>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</si>
  <si>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</si>
  <si>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</si>
  <si>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</si>
  <si>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</si>
  <si>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</si>
  <si>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</si>
  <si>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</si>
  <si>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</si>
  <si>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</si>
  <si>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</si>
  <si>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</si>
  <si>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</si>
  <si>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</si>
  <si>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</si>
  <si>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</si>
  <si>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</si>
  <si>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</si>
  <si>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</si>
  <si>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</si>
  <si>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</si>
  <si>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</si>
  <si>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</si>
  <si>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</si>
  <si>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</si>
  <si>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</si>
  <si>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</si>
  <si>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</si>
  <si>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</si>
  <si>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</si>
  <si>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</si>
  <si>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</si>
  <si>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</si>
  <si>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</si>
  <si>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</si>
  <si>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</si>
  <si>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</si>
  <si>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</si>
  <si>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</si>
  <si>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</si>
  <si>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</si>
  <si>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</si>
  <si>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</si>
  <si>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</si>
  <si>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</si>
  <si>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</si>
  <si>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</si>
  <si>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</si>
  <si>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</si>
  <si>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</si>
  <si>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</si>
  <si>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</si>
  <si>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</si>
  <si>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</si>
  <si>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</si>
  <si>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</si>
  <si>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</si>
  <si>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</si>
  <si>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</si>
  <si>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</si>
  <si>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</si>
  <si>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</si>
  <si>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</si>
  <si>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</si>
  <si>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</si>
  <si>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</si>
  <si>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</si>
  <si>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</si>
  <si>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</si>
  <si>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</si>
  <si>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</si>
  <si>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</si>
  <si>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</si>
  <si>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</si>
  <si>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</si>
  <si>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</si>
  <si>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</si>
  <si>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</si>
  <si>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</si>
  <si>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</si>
  <si>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</si>
  <si>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</si>
  <si>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</si>
  <si>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</si>
  <si>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</si>
  <si>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</si>
  <si>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</si>
  <si>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</si>
  <si>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</si>
  <si>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</si>
  <si>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</si>
  <si>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</si>
  <si>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</si>
  <si>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</si>
  <si>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</si>
  <si>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</si>
  <si>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</si>
  <si>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</si>
  <si>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</si>
  <si>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</si>
  <si>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</si>
  <si>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</si>
  <si>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</si>
  <si>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</si>
  <si>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</si>
  <si>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</si>
  <si>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</si>
  <si>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</si>
  <si>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</si>
  <si>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</si>
  <si>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</si>
  <si>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</si>
  <si>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</si>
  <si>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</si>
  <si>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</si>
  <si>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</si>
  <si>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</si>
  <si>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</si>
  <si>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</si>
  <si>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</si>
  <si>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</si>
  <si>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</si>
  <si>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</si>
  <si>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</si>
  <si>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</si>
  <si>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</si>
  <si>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</si>
  <si>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</si>
  <si>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</si>
  <si>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</si>
  <si>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</si>
  <si>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</si>
  <si>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</si>
  <si>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</si>
  <si>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</si>
  <si>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</si>
  <si>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</si>
  <si>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</si>
  <si>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</si>
  <si>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</si>
  <si>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</si>
  <si>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</si>
  <si>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</si>
  <si>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</si>
  <si>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</si>
  <si>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</si>
  <si>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</si>
  <si>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</si>
  <si>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</si>
  <si>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</si>
  <si>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</si>
  <si>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</si>
  <si>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</si>
  <si>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</si>
  <si>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</si>
  <si>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</si>
  <si>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</si>
  <si>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</si>
  <si>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</si>
  <si>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</si>
  <si>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</si>
  <si>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</si>
  <si>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</si>
  <si>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</si>
  <si>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</si>
  <si>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</si>
  <si>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</si>
  <si>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</si>
  <si>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</si>
  <si>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</si>
  <si>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</si>
  <si>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</si>
  <si>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</si>
  <si>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</si>
  <si>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</si>
  <si>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</si>
  <si>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</si>
  <si>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</si>
  <si>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</si>
  <si>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</si>
  <si>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</si>
  <si>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</si>
  <si>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</si>
  <si>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</si>
  <si>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</si>
  <si>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</si>
  <si>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</si>
  <si>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</si>
  <si>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</si>
  <si>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</si>
  <si>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</si>
  <si>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</si>
  <si>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</si>
  <si>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</si>
  <si>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</si>
  <si>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</si>
  <si>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</si>
  <si>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</si>
  <si>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</si>
  <si>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</si>
  <si>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</si>
  <si>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</si>
  <si>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</si>
  <si>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</si>
  <si>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</si>
  <si>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</si>
  <si>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</si>
  <si>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</si>
  <si>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</si>
  <si>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</si>
  <si>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</si>
  <si>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</si>
  <si>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</si>
  <si>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</si>
  <si>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</si>
  <si>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</si>
  <si>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</si>
  <si>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</si>
  <si>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</si>
  <si>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</si>
  <si>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</si>
  <si>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</si>
  <si>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</si>
  <si>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</si>
  <si>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</si>
  <si>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</si>
  <si>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</si>
  <si>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</si>
  <si>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</si>
  <si>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</si>
  <si>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</si>
  <si>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</si>
  <si>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</si>
  <si>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</si>
  <si>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</si>
  <si>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</si>
  <si>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</si>
  <si>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</si>
  <si>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</si>
  <si>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</si>
  <si>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</si>
  <si>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</si>
  <si>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</si>
  <si>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</si>
  <si>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</si>
  <si>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</si>
  <si>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</si>
  <si>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</si>
  <si>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</si>
  <si>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</si>
  <si>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</si>
  <si>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</si>
  <si>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</si>
  <si>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</si>
  <si>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</si>
  <si>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</si>
  <si>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</si>
  <si>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</si>
  <si>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</si>
  <si>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</si>
  <si>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</si>
  <si>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</si>
  <si>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</si>
  <si>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</si>
  <si>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</si>
  <si>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</si>
  <si>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</si>
  <si>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</si>
  <si>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</si>
  <si>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</si>
  <si>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</si>
  <si>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</si>
  <si>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</si>
  <si>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</si>
  <si>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</si>
  <si>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</si>
  <si>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</si>
  <si>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</si>
  <si>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</si>
  <si>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</si>
  <si>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</si>
  <si>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</si>
  <si>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</si>
  <si>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</si>
  <si>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</si>
  <si>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</si>
  <si>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</si>
  <si>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</si>
  <si>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</si>
  <si>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</si>
  <si>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</si>
  <si>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</si>
  <si>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</si>
  <si>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</si>
  <si>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</si>
  <si>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</si>
  <si>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</si>
  <si>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</si>
  <si>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</si>
  <si>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</si>
  <si>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</si>
  <si>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</si>
  <si>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</si>
  <si>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</si>
  <si>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</si>
  <si>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</si>
  <si>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</si>
  <si>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</si>
  <si>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</si>
  <si>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</si>
  <si>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</si>
  <si>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</si>
  <si>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</si>
  <si>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</si>
  <si>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</si>
  <si>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</si>
  <si>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</si>
  <si>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</si>
  <si>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</si>
  <si>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</si>
  <si>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</si>
  <si>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</si>
  <si>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</si>
  <si>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</si>
  <si>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</si>
  <si>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</si>
  <si>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</si>
  <si>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</si>
  <si>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</si>
  <si>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</si>
  <si>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</si>
  <si>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</si>
  <si>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</si>
  <si>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</si>
  <si>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</si>
  <si>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</si>
  <si>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</si>
  <si>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</si>
  <si>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</si>
  <si>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</si>
  <si>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</si>
  <si>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</si>
  <si>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</si>
  <si>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</si>
  <si>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</si>
  <si>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</si>
  <si>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</si>
  <si>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</si>
  <si>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</si>
  <si>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</si>
  <si>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</si>
  <si>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</si>
  <si>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</si>
  <si>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</si>
  <si>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</si>
  <si>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</si>
  <si>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</si>
  <si>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</si>
  <si>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</si>
  <si>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</si>
  <si>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</si>
  <si>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</si>
  <si>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</si>
  <si>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</si>
  <si>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</si>
  <si>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</si>
  <si>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</si>
  <si>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</si>
  <si>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</si>
  <si>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</si>
  <si>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</si>
  <si>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</si>
  <si>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</si>
  <si>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</si>
  <si>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</si>
  <si>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</si>
  <si>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</si>
  <si>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</si>
  <si>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</si>
  <si>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</si>
  <si>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</si>
  <si>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</si>
  <si>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</si>
  <si>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</si>
  <si>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</si>
  <si>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</si>
  <si>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</si>
  <si>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</si>
  <si>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</si>
  <si>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</si>
  <si>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</si>
  <si>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</si>
  <si>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</si>
  <si>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</si>
  <si>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</si>
  <si>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</si>
  <si>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</si>
  <si>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</si>
  <si>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</si>
  <si>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</si>
  <si>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</si>
  <si>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</si>
  <si>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</si>
  <si>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</si>
  <si>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</si>
  <si>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</si>
  <si>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</si>
  <si>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</si>
  <si>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</si>
  <si>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</si>
  <si>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</si>
  <si>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</si>
  <si>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</si>
  <si>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</si>
  <si>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</si>
  <si>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</si>
  <si>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</si>
  <si>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</si>
  <si>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</si>
  <si>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</si>
  <si>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</si>
  <si>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</si>
  <si>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</si>
  <si>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</si>
  <si>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</si>
  <si>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</si>
  <si>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</si>
  <si>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</si>
  <si>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</si>
  <si>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</si>
  <si>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</si>
  <si>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</si>
  <si>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</si>
  <si>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</si>
  <si>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</si>
  <si>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</si>
  <si>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</si>
  <si>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</si>
  <si>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</si>
  <si>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</si>
  <si>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</si>
  <si>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</si>
  <si>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</si>
  <si>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</si>
  <si>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</si>
  <si>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</si>
  <si>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</si>
  <si>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</si>
  <si>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</si>
  <si>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</si>
  <si>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</si>
  <si>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</si>
  <si>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</si>
  <si>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</si>
  <si>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</si>
  <si>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</si>
  <si>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</si>
  <si>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</si>
  <si>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</si>
  <si>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</si>
  <si>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</si>
  <si>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</si>
  <si>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</si>
  <si>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</si>
  <si>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</si>
  <si>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</si>
  <si>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</si>
  <si>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</si>
  <si>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</si>
  <si>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</si>
  <si>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</si>
  <si>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</si>
  <si>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</si>
  <si>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</si>
  <si>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</si>
  <si>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</si>
  <si>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</si>
  <si>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</si>
  <si>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</si>
  <si>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</si>
  <si>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</si>
  <si>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</si>
  <si>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</si>
  <si>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</si>
  <si>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</si>
  <si>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</si>
  <si>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</si>
  <si>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</si>
  <si>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</si>
  <si>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</si>
  <si>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</si>
  <si>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</si>
  <si>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</si>
  <si>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</si>
  <si>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</si>
  <si>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</si>
  <si>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</si>
  <si>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</si>
  <si>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</si>
  <si>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</si>
  <si>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</si>
  <si>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</si>
  <si>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</si>
  <si>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</si>
  <si>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</si>
  <si>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</si>
  <si>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</si>
  <si>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</si>
  <si>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</si>
  <si>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</si>
  <si>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</si>
  <si>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</si>
  <si>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</si>
  <si>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</si>
  <si>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</si>
  <si>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</si>
  <si>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</si>
  <si>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</si>
  <si>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</si>
  <si>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</si>
  <si>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</si>
  <si>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</si>
  <si>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</si>
  <si>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</si>
  <si>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</si>
  <si>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</si>
  <si>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</si>
  <si>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</si>
  <si>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</si>
  <si>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</si>
  <si>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</si>
  <si>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</si>
  <si>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</si>
  <si>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</si>
  <si>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</si>
  <si>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</si>
  <si>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</si>
  <si>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</si>
  <si>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</si>
  <si>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</si>
  <si>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</si>
  <si>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</si>
  <si>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</si>
  <si>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</si>
  <si>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</si>
  <si>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</si>
  <si>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</si>
  <si>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</si>
  <si>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</si>
  <si>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</si>
  <si>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</si>
  <si>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</si>
  <si>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</si>
  <si>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</si>
  <si>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</si>
  <si>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</si>
  <si>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</si>
  <si>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</si>
  <si>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</si>
  <si>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</si>
  <si>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</si>
  <si>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</si>
  <si>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</si>
  <si>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</si>
  <si>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</si>
  <si>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</si>
  <si>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</si>
  <si>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</si>
  <si>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</si>
  <si>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</si>
  <si>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</si>
  <si>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</si>
  <si>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</si>
  <si>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</si>
  <si>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</si>
  <si>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</si>
  <si>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</si>
  <si>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</si>
  <si>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</si>
  <si>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</si>
  <si>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</si>
  <si>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</si>
  <si>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</si>
  <si>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</si>
  <si>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</si>
  <si>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</si>
  <si>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</si>
  <si>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</si>
  <si>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</si>
  <si>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</si>
  <si>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</si>
  <si>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</si>
  <si>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</si>
  <si>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</si>
  <si>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</si>
  <si>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</si>
  <si>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</si>
  <si>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</si>
  <si>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</si>
  <si>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</si>
  <si>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</si>
  <si>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</si>
  <si>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</si>
  <si>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</si>
  <si>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</si>
  <si>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</si>
  <si>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</si>
  <si>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</si>
  <si>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</si>
  <si>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</si>
  <si>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</si>
  <si>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</si>
  <si>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</si>
  <si>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</si>
  <si>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</si>
  <si>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</si>
  <si>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</si>
  <si>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</si>
  <si>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</si>
  <si>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</si>
  <si>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</si>
  <si>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</si>
  <si>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</si>
  <si>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</si>
  <si>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</si>
  <si>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</si>
  <si>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</si>
  <si>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</si>
  <si>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</si>
  <si>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</si>
  <si>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</si>
  <si>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</si>
  <si>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</si>
  <si>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</si>
  <si>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</si>
  <si>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</si>
  <si>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</si>
  <si>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</si>
  <si>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</si>
  <si>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</si>
  <si>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</si>
  <si>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</si>
  <si>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</si>
  <si>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</si>
  <si>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</si>
  <si>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</si>
  <si>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</si>
  <si>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</si>
  <si>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</si>
  <si>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</si>
  <si>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</si>
  <si>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</si>
  <si>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</si>
  <si>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</si>
  <si>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</si>
  <si>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</si>
  <si>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</si>
  <si>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</si>
  <si>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</si>
  <si>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</si>
  <si>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</si>
  <si>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</si>
  <si>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</si>
  <si>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</si>
  <si>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</si>
  <si>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</si>
  <si>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</si>
  <si>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</si>
  <si>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</si>
  <si>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</si>
  <si>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</si>
  <si>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</si>
  <si>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</si>
  <si>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</si>
  <si>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</si>
  <si>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</si>
  <si>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</si>
  <si>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</si>
  <si>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</si>
  <si>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</si>
  <si>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</si>
  <si>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</si>
  <si>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</si>
  <si>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</si>
  <si>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</si>
  <si>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</si>
  <si>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</si>
  <si>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</si>
  <si>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</si>
  <si>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</si>
  <si>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</si>
  <si>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</si>
  <si>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</si>
  <si>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</si>
  <si>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</si>
  <si>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</si>
  <si>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</si>
  <si>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</si>
  <si>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</si>
  <si>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</si>
  <si>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</si>
  <si>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</si>
  <si>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</si>
  <si>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</si>
  <si>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</si>
  <si>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</si>
  <si>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</si>
  <si>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</si>
  <si>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</si>
  <si>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</si>
  <si>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</si>
  <si>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</si>
  <si>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</si>
  <si>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</si>
  <si>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</si>
  <si>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</si>
  <si>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</si>
  <si>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</si>
  <si>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</si>
  <si>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</si>
  <si>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</si>
  <si>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</si>
  <si>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</si>
  <si>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</si>
  <si>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</si>
  <si>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</si>
  <si>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</si>
  <si>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</si>
  <si>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</si>
  <si>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</si>
  <si>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</si>
  <si>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</si>
  <si>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</si>
  <si>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</si>
  <si>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</si>
  <si>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</si>
  <si>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</si>
  <si>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</si>
  <si>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</si>
  <si>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</si>
  <si>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</si>
  <si>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</si>
  <si>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</si>
  <si>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</si>
  <si>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</si>
  <si>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</si>
  <si>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</si>
  <si>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</si>
  <si>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</si>
  <si>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</si>
  <si>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</si>
  <si>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</si>
  <si>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</si>
  <si>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</si>
  <si>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</si>
  <si>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</si>
  <si>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</si>
  <si>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</si>
  <si>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</si>
  <si>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</si>
  <si>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</si>
  <si>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</si>
  <si>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</si>
  <si>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</si>
  <si>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</si>
  <si>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</si>
  <si>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</si>
  <si>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</si>
  <si>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</si>
  <si>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</si>
  <si>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</si>
  <si>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</si>
  <si>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</si>
  <si>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</si>
  <si>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</si>
  <si>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</si>
  <si>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</si>
  <si>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</si>
  <si>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</si>
  <si>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</si>
  <si>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</si>
  <si>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</si>
  <si>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</si>
  <si>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</si>
  <si>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</si>
  <si>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</si>
  <si>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</si>
  <si>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</si>
  <si>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</si>
  <si>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</si>
  <si>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</si>
  <si>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</si>
  <si>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</si>
  <si>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</si>
  <si>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</si>
  <si>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</si>
  <si>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</si>
  <si>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</si>
  <si>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</si>
  <si>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</si>
  <si>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</si>
  <si>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</si>
  <si>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</si>
  <si>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</si>
  <si>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</si>
  <si>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</si>
  <si>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</si>
  <si>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</si>
  <si>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</si>
  <si>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</si>
  <si>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</si>
  <si>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</si>
  <si>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</si>
  <si>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</si>
  <si>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</si>
  <si>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</si>
  <si>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</si>
  <si>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</si>
  <si>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</si>
  <si>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</si>
  <si>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</si>
  <si>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</si>
  <si>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</si>
  <si>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</si>
  <si>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</si>
  <si>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</si>
  <si>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</si>
  <si>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</si>
  <si>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</si>
  <si>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</si>
  <si>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</si>
  <si>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</si>
  <si>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</si>
  <si>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</si>
  <si>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</si>
  <si>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</si>
  <si>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</si>
  <si>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</si>
  <si>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</si>
  <si>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</si>
  <si>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</si>
  <si>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</si>
  <si>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</si>
  <si>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</si>
  <si>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</si>
  <si>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</si>
  <si>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</si>
  <si>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</si>
  <si>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</si>
  <si>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</si>
  <si>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</si>
  <si>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</si>
  <si>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</si>
  <si>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</si>
  <si>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</si>
  <si>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</si>
  <si>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</si>
  <si>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</si>
  <si>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</si>
  <si>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</si>
  <si>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</si>
  <si>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</si>
  <si>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</si>
  <si>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</si>
  <si>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</si>
  <si>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</si>
  <si>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</si>
  <si>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</si>
  <si>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</si>
  <si>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</si>
  <si>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</si>
  <si>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</si>
  <si>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</si>
  <si>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</si>
  <si>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</si>
  <si>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</si>
  <si>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</si>
  <si>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</si>
  <si>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</si>
  <si>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</si>
  <si>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</si>
  <si>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</si>
  <si>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</si>
  <si>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</si>
  <si>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</si>
  <si>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</si>
  <si>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</si>
  <si>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</si>
  <si>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</si>
  <si>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</si>
  <si>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</si>
  <si>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</si>
  <si>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</si>
  <si>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</si>
  <si>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</si>
  <si>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</si>
  <si>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</si>
  <si>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</si>
  <si>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</si>
  <si>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</si>
  <si>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</si>
  <si>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</si>
  <si>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</si>
  <si>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</si>
  <si>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</si>
  <si>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</si>
  <si>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</si>
  <si>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</si>
  <si>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</si>
  <si>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</si>
  <si>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</si>
  <si>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</si>
  <si>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</si>
  <si>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</si>
  <si>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</si>
  <si>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</si>
  <si>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</si>
  <si>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</si>
  <si>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</si>
  <si>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</si>
  <si>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</si>
  <si>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</si>
  <si>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</si>
  <si>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</si>
  <si>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</si>
  <si>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</si>
  <si>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</si>
  <si>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</si>
  <si>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</si>
  <si>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</si>
  <si>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</si>
  <si>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</si>
  <si>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</si>
  <si>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</si>
  <si>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</si>
  <si>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</si>
  <si>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</si>
  <si>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</si>
  <si>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</si>
  <si>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</si>
  <si>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</si>
  <si>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</si>
  <si>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</si>
  <si>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</si>
  <si>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</si>
  <si>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</si>
  <si>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</si>
  <si>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</si>
  <si>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</si>
  <si>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</si>
  <si>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</si>
  <si>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</si>
  <si>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</si>
  <si>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</si>
  <si>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</si>
  <si>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</si>
  <si>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</si>
  <si>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</si>
  <si>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</si>
  <si>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</si>
  <si>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</si>
  <si>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</si>
  <si>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</si>
  <si>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</si>
  <si>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</si>
  <si>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</si>
  <si>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</si>
  <si>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</si>
  <si>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</si>
  <si>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</si>
  <si>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</si>
  <si>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</si>
  <si>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</si>
  <si>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</si>
  <si>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</si>
  <si>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</si>
  <si>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</si>
  <si>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</si>
  <si>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</si>
  <si>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</si>
  <si>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</si>
  <si>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</si>
  <si>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</si>
  <si>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</si>
  <si>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</si>
  <si>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</si>
  <si>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</si>
  <si>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</si>
  <si>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</si>
  <si>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</si>
  <si>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</si>
  <si>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</si>
  <si>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</si>
  <si>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</si>
  <si>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</si>
  <si>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</si>
  <si>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</si>
  <si>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</si>
  <si>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</si>
  <si>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</si>
  <si>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</si>
  <si>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</si>
  <si>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</si>
  <si>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</si>
  <si>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</si>
  <si>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</si>
  <si>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</si>
  <si>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</si>
  <si>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</si>
  <si>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</si>
  <si>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</si>
  <si>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</si>
  <si>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</si>
  <si>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</si>
  <si>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</si>
  <si>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</si>
  <si>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</si>
  <si>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</si>
  <si>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</si>
  <si>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</si>
  <si>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</si>
  <si>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</si>
  <si>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</si>
  <si>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</si>
  <si>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</si>
  <si>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</si>
  <si>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</si>
  <si>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</si>
  <si>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</si>
  <si>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</si>
  <si>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</si>
  <si>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</si>
  <si>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</si>
  <si>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</si>
  <si>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</si>
  <si>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</si>
  <si>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</si>
  <si>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</si>
  <si>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</si>
  <si>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</si>
  <si>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</si>
  <si>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</si>
  <si>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</si>
  <si>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</si>
  <si>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</si>
  <si>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</si>
  <si>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</si>
  <si>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</si>
  <si>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</si>
  <si>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</si>
  <si>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</si>
  <si>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</si>
  <si>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</si>
  <si>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</si>
  <si>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</si>
  <si>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</si>
  <si>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</si>
  <si>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</si>
  <si>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</si>
  <si>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</si>
  <si>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</si>
  <si>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</si>
  <si>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</si>
  <si>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</si>
  <si>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</si>
  <si>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</si>
  <si>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</si>
  <si>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</si>
  <si>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</si>
  <si>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</si>
  <si>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</si>
  <si>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</si>
  <si>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</si>
  <si>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</si>
  <si>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</si>
  <si>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</si>
  <si>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</si>
  <si>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</si>
  <si>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</si>
  <si>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</si>
  <si>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</si>
  <si>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</si>
  <si>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</si>
  <si>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</si>
  <si>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</si>
  <si>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</si>
  <si>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</si>
  <si>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</si>
  <si>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</si>
  <si>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</si>
  <si>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</si>
  <si>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</si>
  <si>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</si>
  <si>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</si>
  <si>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</si>
  <si>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</si>
  <si>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</si>
  <si>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</si>
  <si>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</si>
  <si>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</si>
  <si>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</si>
  <si>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</si>
  <si>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</si>
  <si>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</si>
  <si>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</si>
  <si>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</si>
  <si>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</si>
  <si>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</si>
  <si>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</si>
  <si>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</si>
  <si>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</si>
  <si>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</si>
  <si>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</si>
  <si>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</si>
  <si>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</si>
  <si>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</si>
  <si>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</si>
  <si>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</si>
  <si>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</si>
  <si>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</si>
  <si>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</si>
  <si>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</si>
  <si>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</si>
  <si>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</si>
  <si>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</si>
  <si>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</si>
  <si>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</si>
  <si>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</si>
  <si>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</si>
  <si>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</si>
  <si>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</si>
  <si>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</si>
  <si>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</si>
  <si>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</si>
  <si>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</si>
  <si>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</si>
  <si>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</si>
  <si>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</si>
  <si>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</si>
  <si>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</si>
  <si>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</si>
  <si>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</si>
  <si>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</si>
  <si>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</si>
  <si>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</si>
  <si>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</si>
  <si>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</si>
  <si>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</si>
  <si>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</si>
  <si>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</si>
  <si>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</si>
  <si>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</si>
  <si>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</si>
  <si>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</si>
  <si>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</si>
  <si>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</si>
  <si>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</si>
  <si>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</si>
  <si>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</si>
  <si>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</si>
  <si>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</si>
  <si>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</si>
  <si>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</si>
  <si>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</si>
  <si>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</si>
  <si>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</si>
  <si>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</si>
  <si>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</si>
  <si>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</si>
  <si>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</si>
  <si>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</si>
  <si>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</si>
  <si>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</si>
  <si>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</si>
  <si>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</si>
  <si>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</si>
  <si>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</si>
  <si>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</si>
  <si>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</si>
  <si>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</si>
  <si>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</si>
  <si>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</si>
  <si>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</si>
  <si>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</si>
  <si>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</si>
  <si>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</si>
  <si>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</si>
  <si>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</si>
  <si>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</si>
  <si>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</si>
  <si>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</si>
  <si>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</si>
  <si>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</si>
  <si>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</si>
  <si>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</si>
  <si>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</si>
  <si>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</si>
  <si>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</si>
  <si>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</si>
  <si>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</si>
  <si>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</si>
  <si>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</si>
  <si>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</si>
  <si>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</si>
  <si>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</si>
  <si>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</si>
  <si>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</si>
  <si>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</si>
  <si>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</si>
  <si>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</si>
  <si>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</si>
  <si>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</si>
  <si>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</si>
  <si>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</si>
  <si>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</si>
  <si>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</si>
  <si>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</si>
  <si>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</si>
  <si>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</si>
  <si>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</si>
  <si>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</si>
  <si>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</si>
  <si>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</si>
  <si>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</si>
  <si>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</si>
  <si>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</si>
  <si>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</si>
  <si>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</si>
  <si>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</si>
  <si>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</si>
  <si>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</si>
  <si>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</si>
  <si>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</si>
  <si>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</si>
  <si>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</si>
  <si>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</si>
  <si>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</si>
  <si>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</si>
  <si>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</si>
  <si>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</si>
  <si>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</si>
  <si>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</si>
  <si>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</si>
  <si>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</si>
  <si>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</si>
  <si>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</si>
  <si>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</si>
  <si>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</si>
  <si>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</si>
  <si>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</si>
  <si>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</si>
  <si>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</si>
  <si>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</si>
  <si>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</si>
  <si>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</si>
  <si>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</si>
  <si>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</si>
  <si>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</si>
  <si>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</si>
  <si>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</si>
  <si>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</si>
  <si>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</si>
  <si>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</si>
  <si>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</si>
  <si>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</si>
  <si>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</si>
  <si>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</si>
  <si>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</si>
  <si>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</si>
  <si>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</si>
  <si>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</si>
  <si>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</si>
  <si>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</si>
  <si>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</si>
  <si>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</si>
  <si>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</si>
  <si>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</si>
  <si>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</si>
  <si>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</si>
  <si>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</si>
  <si>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</si>
  <si>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</si>
  <si>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</si>
  <si>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</si>
  <si>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</si>
  <si>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</si>
  <si>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</si>
  <si>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</si>
  <si>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</si>
  <si>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</si>
  <si>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</si>
  <si>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</si>
  <si>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</si>
  <si>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</si>
  <si>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</si>
  <si>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</si>
  <si>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</si>
  <si>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</si>
  <si>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</si>
  <si>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</si>
  <si>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</si>
  <si>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</si>
  <si>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</si>
  <si>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</si>
  <si>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</si>
  <si>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</si>
  <si>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</si>
  <si>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</si>
  <si>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</si>
  <si>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</si>
  <si>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</si>
  <si>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</si>
  <si>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</si>
  <si>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</si>
  <si>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</si>
  <si>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</si>
  <si>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</si>
  <si>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</si>
  <si>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</si>
  <si>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</si>
  <si>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</si>
  <si>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</si>
  <si>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</si>
  <si>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</si>
  <si>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</si>
  <si>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</si>
  <si>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</si>
  <si>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</si>
  <si>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</si>
  <si>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</si>
  <si>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</si>
  <si>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</si>
  <si>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</si>
  <si>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</si>
  <si>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</si>
  <si>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</si>
  <si>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</si>
  <si>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</si>
  <si>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</si>
  <si>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</si>
  <si>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</si>
  <si>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</si>
  <si>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</si>
  <si>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</si>
  <si>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</si>
  <si>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</si>
  <si>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</si>
  <si>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</si>
  <si>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</si>
  <si>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</si>
  <si>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</si>
  <si>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</si>
  <si>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</si>
  <si>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</si>
  <si>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</si>
  <si>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</si>
  <si>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</si>
  <si>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</si>
  <si>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</si>
  <si>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</si>
  <si>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</si>
  <si>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</si>
  <si>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</si>
  <si>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</si>
  <si>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</si>
  <si>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</si>
  <si>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</si>
  <si>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</si>
  <si>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</si>
  <si>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</si>
  <si>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</si>
  <si>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</si>
  <si>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</si>
  <si>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</si>
  <si>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</si>
  <si>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</si>
  <si>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</si>
  <si>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</si>
  <si>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</si>
  <si>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</si>
  <si>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</si>
  <si>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</si>
  <si>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</si>
  <si>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</si>
  <si>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</si>
  <si>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</si>
  <si>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</si>
  <si>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</si>
  <si>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</si>
  <si>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</si>
  <si>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</si>
  <si>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</si>
  <si>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</si>
  <si>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</si>
  <si>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</si>
  <si>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</si>
  <si>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</si>
  <si>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</si>
  <si>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</si>
  <si>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</si>
  <si>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</si>
  <si>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</si>
  <si>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</si>
  <si>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</si>
  <si>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</si>
  <si>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</si>
  <si>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</si>
  <si>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</si>
  <si>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</si>
  <si>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</si>
  <si>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</si>
  <si>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</si>
  <si>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</si>
  <si>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</si>
  <si>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</si>
  <si>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</si>
  <si>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</si>
  <si>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</si>
  <si>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</si>
  <si>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</si>
  <si>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</si>
  <si>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</si>
  <si>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</si>
  <si>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</si>
  <si>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</si>
  <si>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</si>
  <si>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</si>
  <si>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</si>
  <si>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</si>
  <si>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</si>
  <si>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</si>
  <si>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</si>
  <si>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</si>
  <si>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</si>
  <si>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</si>
  <si>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</si>
  <si>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</si>
  <si>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</si>
  <si>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</si>
  <si>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</si>
  <si>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</si>
  <si>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</si>
  <si>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</si>
  <si>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</si>
  <si>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</si>
  <si>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</si>
  <si>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</si>
  <si>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</si>
  <si>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</si>
  <si>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</si>
  <si>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</si>
  <si>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</si>
  <si>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</si>
  <si>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</si>
  <si>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</si>
  <si>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</si>
  <si>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</si>
  <si>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</si>
  <si>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</si>
  <si>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</si>
  <si>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</si>
  <si>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</si>
  <si>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</si>
  <si>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</si>
  <si>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</si>
  <si>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</si>
  <si>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</si>
  <si>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</si>
  <si>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</si>
  <si>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</si>
  <si>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</si>
  <si>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</si>
  <si>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</si>
  <si>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</si>
  <si>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</si>
  <si>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</si>
  <si>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</si>
  <si>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</si>
  <si>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</si>
  <si>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</si>
  <si>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</si>
  <si>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</si>
  <si>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</si>
  <si>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</si>
  <si>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</si>
  <si>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</si>
  <si>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</si>
  <si>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</si>
  <si>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</si>
  <si>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</si>
  <si>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</si>
  <si>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</si>
  <si>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</si>
  <si>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</si>
  <si>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</si>
  <si>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</si>
  <si>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</si>
  <si>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</si>
  <si>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</si>
  <si>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</si>
  <si>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</si>
  <si>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</si>
  <si>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</si>
  <si>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</si>
  <si>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</si>
  <si>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</si>
  <si>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</si>
  <si>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</si>
  <si>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</si>
  <si>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</si>
  <si>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</si>
  <si>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</si>
  <si>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</si>
  <si>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</si>
  <si>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</si>
  <si>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</si>
  <si>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</si>
  <si>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</si>
  <si>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</si>
  <si>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</si>
  <si>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</si>
  <si>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</si>
  <si>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</si>
  <si>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</si>
  <si>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</si>
  <si>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</si>
  <si>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</si>
  <si>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</si>
  <si>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</si>
  <si>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</si>
  <si>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</si>
  <si>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</si>
  <si>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</si>
  <si>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</si>
  <si>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</si>
  <si>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</si>
  <si>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</si>
  <si>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</si>
  <si>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</si>
  <si>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</si>
  <si>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</si>
  <si>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</si>
  <si>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</si>
  <si>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</si>
  <si>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</si>
  <si>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</si>
  <si>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</si>
  <si>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</si>
  <si>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</si>
  <si>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</si>
  <si>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</si>
  <si>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</si>
  <si>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</si>
  <si>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</si>
  <si>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</si>
  <si>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</si>
  <si>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</si>
  <si>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</si>
  <si>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</si>
  <si>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</si>
  <si>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</si>
  <si>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</si>
  <si>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</si>
  <si>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</si>
  <si>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</si>
  <si>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</si>
  <si>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</si>
  <si>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</si>
  <si>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</si>
  <si>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</si>
  <si>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</si>
  <si>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</si>
  <si>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</si>
  <si>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</si>
  <si>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</si>
  <si>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</si>
  <si>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</si>
  <si>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</si>
  <si>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</si>
  <si>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</si>
  <si>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</si>
  <si>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</si>
  <si>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</si>
  <si>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</si>
  <si>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</si>
  <si>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</si>
  <si>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</si>
  <si>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</si>
  <si>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</si>
  <si>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</si>
  <si>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</si>
  <si>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</si>
  <si>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</si>
  <si>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</si>
  <si>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</si>
  <si>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</si>
  <si>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</si>
  <si>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</si>
  <si>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</si>
  <si>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</si>
  <si>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</si>
  <si>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</si>
  <si>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</si>
  <si>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</si>
  <si>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</si>
  <si>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</si>
  <si>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</si>
  <si>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</si>
  <si>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</si>
  <si>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</si>
  <si>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</si>
  <si>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</si>
  <si>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</si>
  <si>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</si>
  <si>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</si>
  <si>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</si>
  <si>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</si>
  <si>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</si>
  <si>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</si>
  <si>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</si>
  <si>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</si>
  <si>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</si>
  <si>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</si>
  <si>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</si>
  <si>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</si>
  <si>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</si>
  <si>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</si>
  <si>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</si>
  <si>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</si>
  <si>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</si>
  <si>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</si>
  <si>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</si>
  <si>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</si>
  <si>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</si>
  <si>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</si>
  <si>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</si>
  <si>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</si>
  <si>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</si>
  <si>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</si>
  <si>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</si>
  <si>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</si>
  <si>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</si>
  <si>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</si>
  <si>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</si>
  <si>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</si>
  <si>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</si>
  <si>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</si>
  <si>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</si>
  <si>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</si>
  <si>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</si>
  <si>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</si>
  <si>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</si>
  <si>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</si>
  <si>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</si>
  <si>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</si>
  <si>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</si>
  <si>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</si>
  <si>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</si>
  <si>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</si>
  <si>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</si>
  <si>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</si>
  <si>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</si>
  <si>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</si>
  <si>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</si>
  <si>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</si>
  <si>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</si>
  <si>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</si>
  <si>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</si>
  <si>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</si>
  <si>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</si>
  <si>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</si>
  <si>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</si>
  <si>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</si>
  <si>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</si>
  <si>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</si>
  <si>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</si>
  <si>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</si>
  <si>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</si>
  <si>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</si>
  <si>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</si>
  <si>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</si>
  <si>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</si>
  <si>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</si>
  <si>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</si>
  <si>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</si>
  <si>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</si>
  <si>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</si>
  <si>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</si>
  <si>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</si>
  <si>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</si>
  <si>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</si>
  <si>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</si>
  <si>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</si>
  <si>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</si>
  <si>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</si>
  <si>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</si>
  <si>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</si>
  <si>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</si>
  <si>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</si>
  <si>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</si>
  <si>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</si>
  <si>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</si>
  <si>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</si>
  <si>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</si>
  <si>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</si>
  <si>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</si>
  <si>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</si>
  <si>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</si>
  <si>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</si>
  <si>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</si>
  <si>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</si>
  <si>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</si>
  <si>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</si>
  <si>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</si>
  <si>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</si>
  <si>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</si>
  <si>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</si>
  <si>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</si>
  <si>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</si>
  <si>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</si>
  <si>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</si>
  <si>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</si>
  <si>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</si>
  <si>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</si>
  <si>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</si>
  <si>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</si>
  <si>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</si>
  <si>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</si>
  <si>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</si>
  <si>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</si>
  <si>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</si>
  <si>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</si>
  <si>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</si>
  <si>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</si>
  <si>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</si>
  <si>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</si>
  <si>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</si>
  <si>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</si>
  <si>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</si>
  <si>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</si>
  <si>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</si>
  <si>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</si>
  <si>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</si>
  <si>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</si>
  <si>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</si>
  <si>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</si>
  <si>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</si>
  <si>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</si>
  <si>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</si>
  <si>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</si>
  <si>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</si>
  <si>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</si>
  <si>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</si>
  <si>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</si>
  <si>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</si>
  <si>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</si>
  <si>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</si>
  <si>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</si>
  <si>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</si>
  <si>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</si>
  <si>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</si>
  <si>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</si>
  <si>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</si>
  <si>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</si>
  <si>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</si>
  <si>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</si>
  <si>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</si>
  <si>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</si>
  <si>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</si>
  <si>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</si>
  <si>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</si>
  <si>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</si>
  <si>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</si>
  <si>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</si>
  <si>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</si>
  <si>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</si>
  <si>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</si>
  <si>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</si>
  <si>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</si>
  <si>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</si>
  <si>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</si>
  <si>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</si>
  <si>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</si>
  <si>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</si>
  <si>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</si>
  <si>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</si>
  <si>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</si>
  <si>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</si>
  <si>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</si>
  <si>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</si>
  <si>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</si>
  <si>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</si>
  <si>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</si>
  <si>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</si>
  <si>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</si>
  <si>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</si>
  <si>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</si>
  <si>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</si>
  <si>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</si>
  <si>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</si>
  <si>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</si>
  <si>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</si>
  <si>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</si>
  <si>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</si>
  <si>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</si>
  <si>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</si>
  <si>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</si>
  <si>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</si>
  <si>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</si>
  <si>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</si>
  <si>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</si>
  <si>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</si>
  <si>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</si>
  <si>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</si>
  <si>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</si>
  <si>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</si>
  <si>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</si>
  <si>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</si>
  <si>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</si>
  <si>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</si>
  <si>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</si>
  <si>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</si>
  <si>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</si>
  <si>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</si>
  <si>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</si>
  <si>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</si>
  <si>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</si>
  <si>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</si>
  <si>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</si>
  <si>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</si>
  <si>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</si>
  <si>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</si>
  <si>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</si>
  <si>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</si>
  <si>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</si>
  <si>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</si>
  <si>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</si>
  <si>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</si>
  <si>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</si>
  <si>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</si>
  <si>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</si>
  <si>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</si>
  <si>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</si>
  <si>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</si>
  <si>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</si>
  <si>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</si>
  <si>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</si>
  <si>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</si>
  <si>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</si>
  <si>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</si>
  <si>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</si>
  <si>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</si>
  <si>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</si>
  <si>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</si>
  <si>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</si>
  <si>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</si>
  <si>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</si>
  <si>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</si>
  <si>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</si>
  <si>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</si>
  <si>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</si>
  <si>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</si>
  <si>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</si>
  <si>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</si>
  <si>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</si>
  <si>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</si>
  <si>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</si>
  <si>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</si>
  <si>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</si>
  <si>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</si>
  <si>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</si>
  <si>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</si>
  <si>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</si>
  <si>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</si>
  <si>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</si>
  <si>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</si>
  <si>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</si>
  <si>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</si>
  <si>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</si>
  <si>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</si>
  <si>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</si>
  <si>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</si>
  <si>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</si>
  <si>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</si>
  <si>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</si>
  <si>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</si>
  <si>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</si>
  <si>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</si>
  <si>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</si>
  <si>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</si>
  <si>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</si>
  <si>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</si>
  <si>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</si>
  <si>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</si>
  <si>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</si>
  <si>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</si>
  <si>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</si>
  <si>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</si>
  <si>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</si>
  <si>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</si>
  <si>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</si>
  <si>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</si>
  <si>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</si>
  <si>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</si>
  <si>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</si>
  <si>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</si>
  <si>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</si>
  <si>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</si>
  <si>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</si>
  <si>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</si>
  <si>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</si>
  <si>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</si>
  <si>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</si>
  <si>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</si>
  <si>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</si>
  <si>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</si>
  <si>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</si>
  <si>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</si>
  <si>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</si>
  <si>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</si>
  <si>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</si>
  <si>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</si>
  <si>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</si>
  <si>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</si>
  <si>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</si>
  <si>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</si>
  <si>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</si>
  <si>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</si>
  <si>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</si>
  <si>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</si>
  <si>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</si>
  <si>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</si>
  <si>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</si>
  <si>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</si>
  <si>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</si>
  <si>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</si>
  <si>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</si>
  <si>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</si>
  <si>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</si>
  <si>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</si>
  <si>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</si>
  <si>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</si>
  <si>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</si>
  <si>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</si>
  <si>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</si>
  <si>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</si>
  <si>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</si>
  <si>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</si>
  <si>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</si>
  <si>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</si>
  <si>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</si>
  <si>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</si>
  <si>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</si>
  <si>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</si>
  <si>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</si>
  <si>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</si>
  <si>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</si>
  <si>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</si>
  <si>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</si>
  <si>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</si>
  <si>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</si>
  <si>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</si>
  <si>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</si>
  <si>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</si>
  <si>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</si>
  <si>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</si>
  <si>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</si>
  <si>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</si>
  <si>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</si>
  <si>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</si>
  <si>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</si>
  <si>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</si>
  <si>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</si>
  <si>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</si>
  <si>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</si>
  <si>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</si>
  <si>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</si>
  <si>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</si>
  <si>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</si>
  <si>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</si>
  <si>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</si>
  <si>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</si>
  <si>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</si>
  <si>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</si>
  <si>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</si>
  <si>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</si>
  <si>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</si>
  <si>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</si>
  <si>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</si>
  <si>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</si>
  <si>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</si>
  <si>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</si>
  <si>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</si>
  <si>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</si>
  <si>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</si>
  <si>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</si>
  <si>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</si>
  <si>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</si>
  <si>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</si>
  <si>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</si>
  <si>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</si>
  <si>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</si>
  <si>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</si>
  <si>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</si>
  <si>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</si>
  <si>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</si>
  <si>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</si>
  <si>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</si>
  <si>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</si>
  <si>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</si>
  <si>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</si>
  <si>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</si>
  <si>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</si>
  <si>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</si>
  <si>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</si>
  <si>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</si>
  <si>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</si>
  <si>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</si>
  <si>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</si>
  <si>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</si>
  <si>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</si>
  <si>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</si>
  <si>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</si>
  <si>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</si>
  <si>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</si>
  <si>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</si>
  <si>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</si>
  <si>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</si>
  <si>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</si>
  <si>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</si>
  <si>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</si>
  <si>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</si>
  <si>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</si>
  <si>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</si>
  <si>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</si>
  <si>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</si>
  <si>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</si>
  <si>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</si>
  <si>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</si>
  <si>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</si>
  <si>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</si>
  <si>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</si>
  <si>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</si>
  <si>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</si>
  <si>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</si>
  <si>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</si>
  <si>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</si>
  <si>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</si>
  <si>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</si>
  <si>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</si>
  <si>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</si>
  <si>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</si>
  <si>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</si>
  <si>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</si>
  <si>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</si>
  <si>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</si>
  <si>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</si>
  <si>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</si>
  <si>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</si>
  <si>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</si>
  <si>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</si>
  <si>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</si>
  <si>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</si>
  <si>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</si>
  <si>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</si>
  <si>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</si>
  <si>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</si>
  <si>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</si>
  <si>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</si>
  <si>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</si>
  <si>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</si>
  <si>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</si>
  <si>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</si>
  <si>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</si>
  <si>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</si>
  <si>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</si>
  <si>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</si>
  <si>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</si>
  <si>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</si>
  <si>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</si>
  <si>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</si>
  <si>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</si>
  <si>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</si>
  <si>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</si>
  <si>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</si>
  <si>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</si>
  <si>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</si>
  <si>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</si>
  <si>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</si>
  <si>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</si>
  <si>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</si>
  <si>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</si>
  <si>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</si>
  <si>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</si>
  <si>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</si>
  <si>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</si>
  <si>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</si>
  <si>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</si>
  <si>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</si>
  <si>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</si>
  <si>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</si>
  <si>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</si>
  <si>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</si>
  <si>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</si>
  <si>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</si>
  <si>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</si>
  <si>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</si>
  <si>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</si>
  <si>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</si>
  <si>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</si>
  <si>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</si>
  <si>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</si>
  <si>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</si>
  <si>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</si>
  <si>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</si>
  <si>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</si>
  <si>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</si>
  <si>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</si>
  <si>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</si>
  <si>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</si>
  <si>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</si>
  <si>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</si>
  <si>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</si>
  <si>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</si>
  <si>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</si>
  <si>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</si>
  <si>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</si>
  <si>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</si>
  <si>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</si>
  <si>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</si>
  <si>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</si>
  <si>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</si>
  <si>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</si>
  <si>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</si>
  <si>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</si>
  <si>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</si>
  <si>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</si>
  <si>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</si>
  <si>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</si>
  <si>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</si>
  <si>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</si>
  <si>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</si>
  <si>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</si>
  <si>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</si>
  <si>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</si>
  <si>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</si>
  <si>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</si>
  <si>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</si>
  <si>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</si>
  <si>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</si>
  <si>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</si>
  <si>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</si>
  <si>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</si>
  <si>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</si>
  <si>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</si>
  <si>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</si>
  <si>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</si>
  <si>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</si>
  <si>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</si>
  <si>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</si>
  <si>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</si>
  <si>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</si>
  <si>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</si>
  <si>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</si>
  <si>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</si>
  <si>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</si>
  <si>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</si>
  <si>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</si>
  <si>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</si>
  <si>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</si>
  <si>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</si>
  <si>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</si>
  <si>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</si>
  <si>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</si>
  <si>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</si>
  <si>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</si>
  <si>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</si>
  <si>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</si>
  <si>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</si>
  <si>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</si>
  <si>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</si>
  <si>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</si>
  <si>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</si>
  <si>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</si>
  <si>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</si>
  <si>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</si>
  <si>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</si>
  <si>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</si>
  <si>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</si>
  <si>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</si>
  <si>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</si>
  <si>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</si>
  <si>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</si>
  <si>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</si>
  <si>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</si>
  <si>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</si>
  <si>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</si>
  <si>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</si>
  <si>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</si>
  <si>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</si>
  <si>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</si>
  <si>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</si>
  <si>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</si>
  <si>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</si>
  <si>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</si>
  <si>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</si>
  <si>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</si>
  <si>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</si>
  <si>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</si>
  <si>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</si>
  <si>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</si>
  <si>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</si>
  <si>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</si>
  <si>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</si>
  <si>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</si>
  <si>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</si>
  <si>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</si>
  <si>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</si>
  <si>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</si>
  <si>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</si>
  <si>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</si>
  <si>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</si>
  <si>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</si>
  <si>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</si>
  <si>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</si>
  <si>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</si>
  <si>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</si>
  <si>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</si>
  <si>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</si>
  <si>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</si>
  <si>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</si>
  <si>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</si>
  <si>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</si>
  <si>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</si>
  <si>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</si>
  <si>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</si>
  <si>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</si>
  <si>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</si>
  <si>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</si>
  <si>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</si>
  <si>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</si>
  <si>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</si>
  <si>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</si>
  <si>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</si>
  <si>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</si>
  <si>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</si>
  <si>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</si>
  <si>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</si>
  <si>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</si>
  <si>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</si>
  <si>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</si>
  <si>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</si>
  <si>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</si>
  <si>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</si>
  <si>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</si>
  <si>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</si>
  <si>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</si>
  <si>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</si>
  <si>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</si>
  <si>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</si>
  <si>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</si>
  <si>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</si>
  <si>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</si>
  <si>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</si>
  <si>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</si>
  <si>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</si>
  <si>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</si>
  <si>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</si>
  <si>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</si>
  <si>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</si>
  <si>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</si>
  <si>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</si>
  <si>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</si>
  <si>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</si>
  <si>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</si>
  <si>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</si>
  <si>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</si>
  <si>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</si>
  <si>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</si>
  <si>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</si>
  <si>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</si>
  <si>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</si>
  <si>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</si>
  <si>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</si>
  <si>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</si>
  <si>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</si>
  <si>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</si>
  <si>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</si>
  <si>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</si>
  <si>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</si>
  <si>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</si>
  <si>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</si>
  <si>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</si>
  <si>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</si>
  <si>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</si>
  <si>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</si>
  <si>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</si>
  <si>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</si>
  <si>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</si>
  <si>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</si>
  <si>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</si>
  <si>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</si>
  <si>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</si>
  <si>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</si>
  <si>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</si>
  <si>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</si>
  <si>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</si>
  <si>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</si>
  <si>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</si>
  <si>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</si>
  <si>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</si>
  <si>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</si>
  <si>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</si>
  <si>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</si>
  <si>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</si>
  <si>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</si>
  <si>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</si>
  <si>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</si>
  <si>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</si>
  <si>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</si>
  <si>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</si>
  <si>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</si>
  <si>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</si>
  <si>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</si>
  <si>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</si>
  <si>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</si>
  <si>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</si>
  <si>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</si>
  <si>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</si>
  <si>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</si>
  <si>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</si>
  <si>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</si>
  <si>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</si>
  <si>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</si>
  <si>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</si>
  <si>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</si>
  <si>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</si>
  <si>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</si>
  <si>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</si>
  <si>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</si>
  <si>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</si>
  <si>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</si>
  <si>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</si>
  <si>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</si>
  <si>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</si>
  <si>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</si>
  <si>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</si>
  <si>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</si>
  <si>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</si>
  <si>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</si>
  <si>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</si>
  <si>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</si>
  <si>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</si>
  <si>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</si>
  <si>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</si>
  <si>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</si>
  <si>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</si>
  <si>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</si>
  <si>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</si>
  <si>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</si>
  <si>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</si>
  <si>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</si>
  <si>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</si>
  <si>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</si>
  <si>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</si>
  <si>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</si>
  <si>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</si>
  <si>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</si>
  <si>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</si>
  <si>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</si>
  <si>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</si>
  <si>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</si>
  <si>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</si>
  <si>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</si>
  <si>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</si>
  <si>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</si>
  <si>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</si>
  <si>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</si>
  <si>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</si>
  <si>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</si>
  <si>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</si>
  <si>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</si>
  <si>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</si>
  <si>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</si>
  <si>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</si>
  <si>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</si>
  <si>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</si>
  <si>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</si>
  <si>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</si>
  <si>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</si>
  <si>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</si>
  <si>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</si>
  <si>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</si>
  <si>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</si>
  <si>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</si>
  <si>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</si>
  <si>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</si>
  <si>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</si>
  <si>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</si>
  <si>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</si>
  <si>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</si>
  <si>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</si>
  <si>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</si>
  <si>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</si>
  <si>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</si>
  <si>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</si>
  <si>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</si>
  <si>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</si>
  <si>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</si>
  <si>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</si>
  <si>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</si>
  <si>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</si>
  <si>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</si>
  <si>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</si>
  <si>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</si>
  <si>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</si>
  <si>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</si>
  <si>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</si>
  <si>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</si>
  <si>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</si>
  <si>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</si>
  <si>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</si>
  <si>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</si>
  <si>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</si>
  <si>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</si>
  <si>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</si>
  <si>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</si>
  <si>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</si>
  <si>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</si>
  <si>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</si>
  <si>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</si>
  <si>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</si>
  <si>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</si>
  <si>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</si>
  <si>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</si>
  <si>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</si>
  <si>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</si>
  <si>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</si>
  <si>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</si>
  <si>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</si>
  <si>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</si>
  <si>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</si>
  <si>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</si>
  <si>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</si>
  <si>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</si>
  <si>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</si>
  <si>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</si>
  <si>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</si>
  <si>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</si>
  <si>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</si>
  <si>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</si>
  <si>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</si>
  <si>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</si>
  <si>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</si>
  <si>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</si>
  <si>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</si>
  <si>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</si>
  <si>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</si>
  <si>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</si>
  <si>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</si>
  <si>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</si>
  <si>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</si>
  <si>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</si>
  <si>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</si>
  <si>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</si>
  <si>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</si>
  <si>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</si>
  <si>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</si>
  <si>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</si>
  <si>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</si>
  <si>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</si>
  <si>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</si>
  <si>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</si>
  <si>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</si>
  <si>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</si>
  <si>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</si>
  <si>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</si>
  <si>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</si>
  <si>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</si>
  <si>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</si>
  <si>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</si>
  <si>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</si>
  <si>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</si>
  <si>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</si>
  <si>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</si>
  <si>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</si>
  <si>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</si>
  <si>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</si>
  <si>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</si>
  <si>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</si>
  <si>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</si>
  <si>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</si>
  <si>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</si>
  <si>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</si>
  <si>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</si>
  <si>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</si>
  <si>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</si>
  <si>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</si>
  <si>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</si>
  <si>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</si>
  <si>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</si>
  <si>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</si>
  <si>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</si>
  <si>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</si>
  <si>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</si>
  <si>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</si>
  <si>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</si>
  <si>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</si>
  <si>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</si>
  <si>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</si>
  <si>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</si>
  <si>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</si>
  <si>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</si>
  <si>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</si>
  <si>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</si>
  <si>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</si>
  <si>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</si>
  <si>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</si>
  <si>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</si>
  <si>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</si>
  <si>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</si>
  <si>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</si>
  <si>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</si>
  <si>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</si>
  <si>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</si>
  <si>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</si>
  <si>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</si>
  <si>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</si>
  <si>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</si>
  <si>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</si>
  <si>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</si>
  <si>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</si>
  <si>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</si>
  <si>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</si>
  <si>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</si>
  <si>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</si>
  <si>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</si>
  <si>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</si>
  <si>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</si>
  <si>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</si>
  <si>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</si>
  <si>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</si>
  <si>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</si>
  <si>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</si>
  <si>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</si>
  <si>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</si>
  <si>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</si>
  <si>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</si>
  <si>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</si>
  <si>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</si>
  <si>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</si>
  <si>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</si>
  <si>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</si>
  <si>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</si>
  <si>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</si>
  <si>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</si>
  <si>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</si>
  <si>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</si>
  <si>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</si>
  <si>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</si>
  <si>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</si>
  <si>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</si>
  <si>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</si>
  <si>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</si>
  <si>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</si>
  <si>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</si>
  <si>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</si>
  <si>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</si>
  <si>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</si>
  <si>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</si>
  <si>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</si>
  <si>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</si>
  <si>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</si>
  <si>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</si>
  <si>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</si>
  <si>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</si>
  <si>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</si>
  <si>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</si>
  <si>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</si>
  <si>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</si>
  <si>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</si>
  <si>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</si>
  <si>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</si>
  <si>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</si>
  <si>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</si>
  <si>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</si>
  <si>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</si>
  <si>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</si>
  <si>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</si>
  <si>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</si>
  <si>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</si>
  <si>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</si>
  <si>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</si>
  <si>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</si>
  <si>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</si>
  <si>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</si>
  <si>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</si>
  <si>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</si>
  <si>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</si>
  <si>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</si>
  <si>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</si>
  <si>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</si>
  <si>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</si>
  <si>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</si>
  <si>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</si>
  <si>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</si>
  <si>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</si>
  <si>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</si>
  <si>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</si>
  <si>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</si>
  <si>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</si>
  <si>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</si>
  <si>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</si>
  <si>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</si>
  <si>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</si>
  <si>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</si>
  <si>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</si>
  <si>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</si>
  <si>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</si>
  <si>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</si>
  <si>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</si>
  <si>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</si>
  <si>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</si>
  <si>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</si>
  <si>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</si>
  <si>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</si>
  <si>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</si>
  <si>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</si>
  <si>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</si>
  <si>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</si>
  <si>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</si>
  <si>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</si>
  <si>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</si>
  <si>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</si>
  <si>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</si>
  <si>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</si>
  <si>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</si>
  <si>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</si>
  <si>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</si>
  <si>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</si>
  <si>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</si>
  <si>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</si>
  <si>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</si>
  <si>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</si>
  <si>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</si>
  <si>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</si>
  <si>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</si>
  <si>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</si>
  <si>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</si>
  <si>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</si>
  <si>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</si>
  <si>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</si>
  <si>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</si>
  <si>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</si>
  <si>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</si>
  <si>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</si>
  <si>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</si>
  <si>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</si>
  <si>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</si>
  <si>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</si>
  <si>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</si>
  <si>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</si>
  <si>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</si>
  <si>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</si>
  <si>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</si>
  <si>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</si>
  <si>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</si>
  <si>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</si>
  <si>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</si>
  <si>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</si>
  <si>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</si>
  <si>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</si>
  <si>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</si>
  <si>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</si>
  <si>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</si>
  <si>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</si>
  <si>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</si>
  <si>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</si>
  <si>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</si>
  <si>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</si>
  <si>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</si>
  <si>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</si>
  <si>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</si>
  <si>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</si>
  <si>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</si>
  <si>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</si>
  <si>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</si>
  <si>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</si>
  <si>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</si>
  <si>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</si>
  <si>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</si>
  <si>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</si>
  <si>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</si>
  <si>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</si>
  <si>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</si>
  <si>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</si>
  <si>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</si>
  <si>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</si>
  <si>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</si>
  <si>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</si>
  <si>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</si>
  <si>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</si>
  <si>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</si>
  <si>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</si>
  <si>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</si>
  <si>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</si>
  <si>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</si>
  <si>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</si>
  <si>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</si>
  <si>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</si>
  <si>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</si>
  <si>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</si>
  <si>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</si>
  <si>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</si>
  <si>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</si>
  <si>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</si>
  <si>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</si>
  <si>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</si>
  <si>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</si>
  <si>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</si>
  <si>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</si>
  <si>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</si>
  <si>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</si>
  <si>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</si>
  <si>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</si>
  <si>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</si>
  <si>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</si>
  <si>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</si>
  <si>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</si>
  <si>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</si>
  <si>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</si>
  <si>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</si>
  <si>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</si>
  <si>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</si>
  <si>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</si>
  <si>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</si>
  <si>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</si>
  <si>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</si>
  <si>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</si>
  <si>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</si>
  <si>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</si>
  <si>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</si>
  <si>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</si>
  <si>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</si>
  <si>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</si>
  <si>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</si>
  <si>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</si>
  <si>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</si>
  <si>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</si>
  <si>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</si>
  <si>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</si>
  <si>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</si>
  <si>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</si>
  <si>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</si>
  <si>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</si>
  <si>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</si>
  <si>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</si>
  <si>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</si>
  <si>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</si>
  <si>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</si>
  <si>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</si>
  <si>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</si>
  <si>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</si>
  <si>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</si>
  <si>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</si>
  <si>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</si>
  <si>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</si>
  <si>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</si>
  <si>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</si>
  <si>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</si>
  <si>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</si>
  <si>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</si>
  <si>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</si>
  <si>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</si>
  <si>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</si>
  <si>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</si>
  <si>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</si>
  <si>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</si>
  <si>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</si>
  <si>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</si>
  <si>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</si>
  <si>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</si>
  <si>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</si>
  <si>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</si>
  <si>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</si>
  <si>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</si>
  <si>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</si>
  <si>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</si>
  <si>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</si>
  <si>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</si>
  <si>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</si>
  <si>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</si>
  <si>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</si>
  <si>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</si>
  <si>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</si>
  <si>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</si>
  <si>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</si>
  <si>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</si>
  <si>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</si>
  <si>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</si>
  <si>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</si>
  <si>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</si>
  <si>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</si>
  <si>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</si>
  <si>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</si>
  <si>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</si>
  <si>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</si>
  <si>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</si>
  <si>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</si>
  <si>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</si>
  <si>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</si>
  <si>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</si>
  <si>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</si>
  <si>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</si>
  <si>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</si>
  <si>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</si>
  <si>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</si>
  <si>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</si>
  <si>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</si>
  <si>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</si>
  <si>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</si>
  <si>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</si>
  <si>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</si>
  <si>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</si>
  <si>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</si>
  <si>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</si>
  <si>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</si>
  <si>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</si>
  <si>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</si>
  <si>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</si>
  <si>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</si>
  <si>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</si>
  <si>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</si>
  <si>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</si>
  <si>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</si>
  <si>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</si>
  <si>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</si>
  <si>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</si>
  <si>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</si>
  <si>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</si>
  <si>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</si>
  <si>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</si>
  <si>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</si>
  <si>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</si>
  <si>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</si>
  <si>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</si>
  <si>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</si>
  <si>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</si>
  <si>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</si>
  <si>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</si>
  <si>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</si>
  <si>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</si>
  <si>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</si>
  <si>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</si>
  <si>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</si>
  <si>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</si>
  <si>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</si>
  <si>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</si>
  <si>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</si>
  <si>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</si>
  <si>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</si>
  <si>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</si>
  <si>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</si>
  <si>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</si>
  <si>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</si>
  <si>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</si>
  <si>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</si>
  <si>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</si>
  <si>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</si>
  <si>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</si>
  <si>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</si>
  <si>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</si>
  <si>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</si>
  <si>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</si>
  <si>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</si>
  <si>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</si>
  <si>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</si>
  <si>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</si>
  <si>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</si>
  <si>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</si>
  <si>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</si>
  <si>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</si>
  <si>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</si>
  <si>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</si>
  <si>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</si>
  <si>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</si>
  <si>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</si>
  <si>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</si>
  <si>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</si>
  <si>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</si>
  <si>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</si>
  <si>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</si>
  <si>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</si>
  <si>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</si>
  <si>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</si>
  <si>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</si>
  <si>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</si>
  <si>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</si>
  <si>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</si>
  <si>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</si>
  <si>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</si>
  <si>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</si>
  <si>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</si>
  <si>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</si>
  <si>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</si>
  <si>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</si>
  <si>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</si>
  <si>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</si>
  <si>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</si>
  <si>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</si>
  <si>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</si>
  <si>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</si>
  <si>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</si>
  <si>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</si>
  <si>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</si>
  <si>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</si>
  <si>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</si>
  <si>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</si>
  <si>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</si>
  <si>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</si>
  <si>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</si>
  <si>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</si>
  <si>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</si>
  <si>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</si>
  <si>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</si>
  <si>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</si>
  <si>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</si>
  <si>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</si>
  <si>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</si>
  <si>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</si>
  <si>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</si>
  <si>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</si>
  <si>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</si>
  <si>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</si>
  <si>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</si>
  <si>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</si>
  <si>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</si>
  <si>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</si>
  <si>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</si>
  <si>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</si>
  <si>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</si>
  <si>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</si>
  <si>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</si>
  <si>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</si>
  <si>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</si>
  <si>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</si>
  <si>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</si>
  <si>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</si>
  <si>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</si>
  <si>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</si>
  <si>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</si>
  <si>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</si>
  <si>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</si>
  <si>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</si>
  <si>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</si>
  <si>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</si>
  <si>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</si>
  <si>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</si>
  <si>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</si>
  <si>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</si>
  <si>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</si>
  <si>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</si>
  <si>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</si>
  <si>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</si>
  <si>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</si>
  <si>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</si>
  <si>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</si>
  <si>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</si>
  <si>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</si>
  <si>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</si>
  <si>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</si>
  <si>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</si>
  <si>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</si>
  <si>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</si>
  <si>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</si>
  <si>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</si>
  <si>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</si>
  <si>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</si>
  <si>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</si>
  <si>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</si>
  <si>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</si>
  <si>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</si>
  <si>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</si>
  <si>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</si>
  <si>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</si>
  <si>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</si>
  <si>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</si>
  <si>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</si>
  <si>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</si>
  <si>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</si>
  <si>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</si>
  <si>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</si>
  <si>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</si>
  <si>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</si>
  <si>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</si>
  <si>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</si>
  <si>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</si>
  <si>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</si>
  <si>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</si>
  <si>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</si>
  <si>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</si>
  <si>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</si>
  <si>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</si>
  <si>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</si>
  <si>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</si>
  <si>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</si>
  <si>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</si>
  <si>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</si>
  <si>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</si>
  <si>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</si>
  <si>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</si>
  <si>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</si>
  <si>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</si>
  <si>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</si>
  <si>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</si>
  <si>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</si>
  <si>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</si>
  <si>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</si>
  <si>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</si>
  <si>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</si>
  <si>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</si>
  <si>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</si>
  <si>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</si>
  <si>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</si>
  <si>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</si>
  <si>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</si>
  <si>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</si>
  <si>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</si>
  <si>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</si>
  <si>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</si>
  <si>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</si>
  <si>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</si>
  <si>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</si>
  <si>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</si>
  <si>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</si>
  <si>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</si>
  <si>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</si>
  <si>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</si>
  <si>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</si>
  <si>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</si>
  <si>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</si>
  <si>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</si>
  <si>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</si>
  <si>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</si>
  <si>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</si>
  <si>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</si>
  <si>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</si>
  <si>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</si>
  <si>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</si>
  <si>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</si>
  <si>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</si>
  <si>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</si>
  <si>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</si>
  <si>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</si>
  <si>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</si>
  <si>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</si>
  <si>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</si>
  <si>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</si>
  <si>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</si>
  <si>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</si>
  <si>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</si>
  <si>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</si>
  <si>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</si>
  <si>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</si>
  <si>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</si>
  <si>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</si>
  <si>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</si>
  <si>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</si>
  <si>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</si>
  <si>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</si>
  <si>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</si>
  <si>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</si>
  <si>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</si>
  <si>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</si>
  <si>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</si>
  <si>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</si>
  <si>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</si>
  <si>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</si>
  <si>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</si>
  <si>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</si>
  <si>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</si>
  <si>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</si>
  <si>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</si>
  <si>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</si>
  <si>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</si>
  <si>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</si>
  <si>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</si>
  <si>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</si>
  <si>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</si>
  <si>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</si>
  <si>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</si>
  <si>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</si>
  <si>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</si>
  <si>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</si>
  <si>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</si>
  <si>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</si>
  <si>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</si>
  <si>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</si>
  <si>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</si>
  <si>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</si>
  <si>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</si>
  <si>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</si>
  <si>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</si>
  <si>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</si>
  <si>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</si>
  <si>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</si>
  <si>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</si>
  <si>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</si>
  <si>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</si>
  <si>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</si>
  <si>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</si>
  <si>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</si>
  <si>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</si>
  <si>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</si>
  <si>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</si>
  <si>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</si>
  <si>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</si>
  <si>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</si>
  <si>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</si>
  <si>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</si>
  <si>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</si>
  <si>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</si>
  <si>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</si>
  <si>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</si>
  <si>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</si>
  <si>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</si>
  <si>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</si>
  <si>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</si>
  <si>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</si>
  <si>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</si>
  <si>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</si>
  <si>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</si>
  <si>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</si>
  <si>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</si>
  <si>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</si>
  <si>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</si>
  <si>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</si>
  <si>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</si>
  <si>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</si>
  <si>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</si>
  <si>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</si>
  <si>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</si>
  <si>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</si>
  <si>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</si>
  <si>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</si>
  <si>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</si>
  <si>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</si>
  <si>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</si>
  <si>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</si>
  <si>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</si>
  <si>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</si>
  <si>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</si>
  <si>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</si>
  <si>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</si>
  <si>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</si>
  <si>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</si>
  <si>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</si>
  <si>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</si>
  <si>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</si>
  <si>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</si>
  <si>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</si>
  <si>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</si>
  <si>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</si>
  <si>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</si>
  <si>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</si>
  <si>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</si>
  <si>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</si>
  <si>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</si>
  <si>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</si>
  <si>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</si>
  <si>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</si>
  <si>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</si>
  <si>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</si>
  <si>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</si>
  <si>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</si>
  <si>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</si>
  <si>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</si>
  <si>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</si>
  <si>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</si>
  <si>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</si>
  <si>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</si>
  <si>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</si>
  <si>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</si>
  <si>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</si>
  <si>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</si>
  <si>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</si>
  <si>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</si>
  <si>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</si>
  <si>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</si>
  <si>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</si>
  <si>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</si>
  <si>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</si>
  <si>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</si>
  <si>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</si>
  <si>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</si>
  <si>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</si>
  <si>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</si>
  <si>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</si>
  <si>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</si>
  <si>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</si>
  <si>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</si>
  <si>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</si>
  <si>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</si>
  <si>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</si>
  <si>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</si>
  <si>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</si>
  <si>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</si>
  <si>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</si>
  <si>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</si>
  <si>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</si>
  <si>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</si>
  <si>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</si>
  <si>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</si>
  <si>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</si>
  <si>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</si>
  <si>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</si>
  <si>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</si>
  <si>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</si>
  <si>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</si>
  <si>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</si>
  <si>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</si>
  <si>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</si>
  <si>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</si>
  <si>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</si>
  <si>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</si>
  <si>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</si>
  <si>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</si>
  <si>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</si>
  <si>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</si>
  <si>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</si>
  <si>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</si>
  <si>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</si>
  <si>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</si>
  <si>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</si>
  <si>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</si>
  <si>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</si>
  <si>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</si>
  <si>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</si>
  <si>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</si>
  <si>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</si>
  <si>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</si>
  <si>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</si>
  <si>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</si>
  <si>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</si>
  <si>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</si>
  <si>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</si>
  <si>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</si>
  <si>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</si>
  <si>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</si>
  <si>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</si>
  <si>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</si>
  <si>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</si>
  <si>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</si>
  <si>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</si>
  <si>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</si>
  <si>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</si>
  <si>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</si>
  <si>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</si>
  <si>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</si>
  <si>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</si>
  <si>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</si>
  <si>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</si>
  <si>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</si>
  <si>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</si>
  <si>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</si>
  <si>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</si>
  <si>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</si>
  <si>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</si>
  <si>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</si>
  <si>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</si>
  <si>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</si>
  <si>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</si>
  <si>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</si>
  <si>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</si>
  <si>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</si>
  <si>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</si>
  <si>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</si>
  <si>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</si>
  <si>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</si>
  <si>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</si>
  <si>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</si>
  <si>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</si>
  <si>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</si>
  <si>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</si>
  <si>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</si>
  <si>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</si>
  <si>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</si>
  <si>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</si>
  <si>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</si>
  <si>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</si>
  <si>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</si>
  <si>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</si>
  <si>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</si>
  <si>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</si>
  <si>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</si>
  <si>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</si>
  <si>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</si>
  <si>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</si>
  <si>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</si>
  <si>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</si>
  <si>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</si>
  <si>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</si>
  <si>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</si>
  <si>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</si>
  <si>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</si>
  <si>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</si>
  <si>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</si>
  <si>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</si>
  <si>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</si>
  <si>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</si>
  <si>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</si>
  <si>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</si>
  <si>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</si>
  <si>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</si>
  <si>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</si>
  <si>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</si>
  <si>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</si>
  <si>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</si>
  <si>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</si>
  <si>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</si>
  <si>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</si>
  <si>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</si>
  <si>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</si>
  <si>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</si>
  <si>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</si>
  <si>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</si>
  <si>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</si>
  <si>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</si>
  <si>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</si>
  <si>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</si>
  <si>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</si>
  <si>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</si>
  <si>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</si>
  <si>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</si>
  <si>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</si>
  <si>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</si>
  <si>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</si>
  <si>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</si>
  <si>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</si>
  <si>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</si>
  <si>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</si>
  <si>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</si>
  <si>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</si>
  <si>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</si>
  <si>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</si>
  <si>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</si>
  <si>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</si>
  <si>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</si>
  <si>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</si>
  <si>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</si>
  <si>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</si>
  <si>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</si>
  <si>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</si>
  <si>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</si>
  <si>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</si>
  <si>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</si>
  <si>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</si>
  <si>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</si>
  <si>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</si>
  <si>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</si>
  <si>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</si>
  <si>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</si>
  <si>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</si>
  <si>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</si>
  <si>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</si>
  <si>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</si>
  <si>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</si>
  <si>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</si>
  <si>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</si>
  <si>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</si>
  <si>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</si>
  <si>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</si>
  <si>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</si>
  <si>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</si>
  <si>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</si>
  <si>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</si>
  <si>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</si>
  <si>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</si>
  <si>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</si>
  <si>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</si>
  <si>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</si>
  <si>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</si>
  <si>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</si>
  <si>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</si>
  <si>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</si>
  <si>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</si>
  <si>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</si>
  <si>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</si>
  <si>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</si>
  <si>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</si>
  <si>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</si>
  <si>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</si>
  <si>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</si>
  <si>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</si>
  <si>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</si>
  <si>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</si>
  <si>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</si>
  <si>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</si>
  <si>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</si>
  <si>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</si>
  <si>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</si>
  <si>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</si>
  <si>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</si>
  <si>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</si>
  <si>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</si>
  <si>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</si>
  <si>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</si>
  <si>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</si>
  <si>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</si>
  <si>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</si>
  <si>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</si>
  <si>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</si>
  <si>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</si>
  <si>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</si>
  <si>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</si>
  <si>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</si>
  <si>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</si>
  <si>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</si>
  <si>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</si>
  <si>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</si>
  <si>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</si>
  <si>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</si>
  <si>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</si>
  <si>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</si>
  <si>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</si>
  <si>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</si>
  <si>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</si>
  <si>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</si>
  <si>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</si>
  <si>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</si>
  <si>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</si>
  <si>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</si>
  <si>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</si>
  <si>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</si>
  <si>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</si>
  <si>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</si>
  <si>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</si>
  <si>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</si>
  <si>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</si>
  <si>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</si>
  <si>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</si>
  <si>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</si>
  <si>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</si>
  <si>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</si>
  <si>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</si>
  <si>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</si>
  <si>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</si>
  <si>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</si>
  <si>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</si>
  <si>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</si>
  <si>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</si>
  <si>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</si>
  <si>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</si>
  <si>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</si>
  <si>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</si>
  <si>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</si>
  <si>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</si>
  <si>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</si>
  <si>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</si>
  <si>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</si>
  <si>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</si>
  <si>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</si>
  <si>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</si>
  <si>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</si>
  <si>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</si>
  <si>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</si>
  <si>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</si>
  <si>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</si>
  <si>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</si>
  <si>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</si>
  <si>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</si>
  <si>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</si>
  <si>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</si>
  <si>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</si>
  <si>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</si>
  <si>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</si>
  <si>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</si>
  <si>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</si>
  <si>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</si>
  <si>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</si>
  <si>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</si>
  <si>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</si>
  <si>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</si>
  <si>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</si>
  <si>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</si>
  <si>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</si>
  <si>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</si>
  <si>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</si>
  <si>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</si>
  <si>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</si>
  <si>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</si>
  <si>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</si>
  <si>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</si>
  <si>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</si>
  <si>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</si>
  <si>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</si>
  <si>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</si>
  <si>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</si>
  <si>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</si>
  <si>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</si>
  <si>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</si>
  <si>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</si>
  <si>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</si>
  <si>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</si>
  <si>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</si>
  <si>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</si>
  <si>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</si>
  <si>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</si>
  <si>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</si>
  <si>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</si>
  <si>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</si>
  <si>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</si>
  <si>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</si>
  <si>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</si>
  <si>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</si>
  <si>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</si>
  <si>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</si>
  <si>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</si>
  <si>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</si>
  <si>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</si>
  <si>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</si>
  <si>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</si>
  <si>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</si>
  <si>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</si>
  <si>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</si>
  <si>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</si>
  <si>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</si>
  <si>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</si>
  <si>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</si>
  <si>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</si>
  <si>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</si>
  <si>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</si>
  <si>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</si>
  <si>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</si>
  <si>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</si>
  <si>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</si>
  <si>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</si>
  <si>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</si>
  <si>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</si>
  <si>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</si>
  <si>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</si>
  <si>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</si>
  <si>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</si>
  <si>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</si>
  <si>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</si>
  <si>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</si>
  <si>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</si>
  <si>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</si>
  <si>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</si>
  <si>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</si>
  <si>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</si>
  <si>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</si>
  <si>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</si>
  <si>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</si>
  <si>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</si>
  <si>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</si>
  <si>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</si>
  <si>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</si>
  <si>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</si>
  <si>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</si>
  <si>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</si>
  <si>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</si>
  <si>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</si>
  <si>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</si>
  <si>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</si>
  <si>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</si>
  <si>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</si>
  <si>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</si>
  <si>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</si>
  <si>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</si>
  <si>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</si>
  <si>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</si>
  <si>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</si>
  <si>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</si>
  <si>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</si>
  <si>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</si>
  <si>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</si>
  <si>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</si>
  <si>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</si>
  <si>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</si>
  <si>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</si>
  <si>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</si>
  <si>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</si>
  <si>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</si>
  <si>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</si>
  <si>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</si>
  <si>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</si>
  <si>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</si>
  <si>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</si>
  <si>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</si>
  <si>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</si>
  <si>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</si>
  <si>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</si>
  <si>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</si>
  <si>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</si>
  <si>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</si>
  <si>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</si>
  <si>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</si>
  <si>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</si>
  <si>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</si>
  <si>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</si>
  <si>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</si>
  <si>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</si>
  <si>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</si>
  <si>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</si>
  <si>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</si>
  <si>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</si>
  <si>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</si>
  <si>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</si>
  <si>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</si>
  <si>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</si>
  <si>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</si>
  <si>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</si>
  <si>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</si>
  <si>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</si>
  <si>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</si>
  <si>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</si>
  <si>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</si>
  <si>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</si>
  <si>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</si>
  <si>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</si>
  <si>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</si>
  <si>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</si>
  <si>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</si>
  <si>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</si>
  <si>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</si>
  <si>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</si>
  <si>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</si>
  <si>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</si>
  <si>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</si>
  <si>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</si>
  <si>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</si>
  <si>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</si>
  <si>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</si>
  <si>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</si>
  <si>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</si>
  <si>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</si>
  <si>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</si>
  <si>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</si>
  <si>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</si>
  <si>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</si>
  <si>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</si>
  <si>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</si>
  <si>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</si>
  <si>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</si>
  <si>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</si>
  <si>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</si>
  <si>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</si>
  <si>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</si>
  <si>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</si>
  <si>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</si>
  <si>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</si>
  <si>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</si>
  <si>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</si>
  <si>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</si>
  <si>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</si>
  <si>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</si>
  <si>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</si>
  <si>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</si>
  <si>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</si>
  <si>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</si>
  <si>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</si>
  <si>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</si>
  <si>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</si>
  <si>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</si>
  <si>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</si>
  <si>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</si>
  <si>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</si>
  <si>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</si>
  <si>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</si>
  <si>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</si>
  <si>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</si>
  <si>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</si>
  <si>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</si>
  <si>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</si>
  <si>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</si>
  <si>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</si>
  <si>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</si>
  <si>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</si>
  <si>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</si>
  <si>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</si>
  <si>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</si>
  <si>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</si>
  <si>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</si>
  <si>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</si>
  <si>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</si>
  <si>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</si>
  <si>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</si>
  <si>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</si>
  <si>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</si>
  <si>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</si>
  <si>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</si>
  <si>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</si>
  <si>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</si>
  <si>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</si>
  <si>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</si>
  <si>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</si>
  <si>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</si>
  <si>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</si>
  <si>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</si>
  <si>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</si>
  <si>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</si>
  <si>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</si>
  <si>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</si>
  <si>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</si>
  <si>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</si>
  <si>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</si>
  <si>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</si>
  <si>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</si>
  <si>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</si>
  <si>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</si>
  <si>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</si>
  <si>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</si>
  <si>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</si>
  <si>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</si>
  <si>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</si>
  <si>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</si>
  <si>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</si>
  <si>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</si>
  <si>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</si>
  <si>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</si>
  <si>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</si>
  <si>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</si>
  <si>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</si>
  <si>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</si>
  <si>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</si>
  <si>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</si>
  <si>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</si>
  <si>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</si>
  <si>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</si>
  <si>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</si>
  <si>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</si>
  <si>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</si>
  <si>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</si>
  <si>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</si>
  <si>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</si>
  <si>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</si>
  <si>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</si>
  <si>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</si>
  <si>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</si>
  <si>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</si>
  <si>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</si>
  <si>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</si>
  <si>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</si>
  <si>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</si>
  <si>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</si>
  <si>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</si>
  <si>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</si>
  <si>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</si>
  <si>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</si>
  <si>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</si>
  <si>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</si>
  <si>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</si>
  <si>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</si>
  <si>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</si>
  <si>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</si>
  <si>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</si>
  <si>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</si>
  <si>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</si>
  <si>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</si>
  <si>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</si>
  <si>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</si>
  <si>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</si>
  <si>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</si>
  <si>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</si>
  <si>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</si>
  <si>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</si>
  <si>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</si>
  <si>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</si>
  <si>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</si>
  <si>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</si>
  <si>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</si>
  <si>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</si>
  <si>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</si>
  <si>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</si>
  <si>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</si>
  <si>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</si>
  <si>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</si>
  <si>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</si>
  <si>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</si>
  <si>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</si>
  <si>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</si>
  <si>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</si>
  <si>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</si>
  <si>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</si>
  <si>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</si>
  <si>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</si>
  <si>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</si>
  <si>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</si>
  <si>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</si>
  <si>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</si>
  <si>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</si>
  <si>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</si>
  <si>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</si>
  <si>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</si>
  <si>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</si>
  <si>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</si>
  <si>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</si>
  <si>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</si>
  <si>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</si>
  <si>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</si>
  <si>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</si>
  <si>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</si>
  <si>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</si>
  <si>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</si>
  <si>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</si>
  <si>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</si>
  <si>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</si>
  <si>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</si>
  <si>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</si>
  <si>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</si>
  <si>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</si>
  <si>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</si>
  <si>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</si>
  <si>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</si>
  <si>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</si>
  <si>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</si>
  <si>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</si>
  <si>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</si>
  <si>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</si>
  <si>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</si>
  <si>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</si>
  <si>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</si>
  <si>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</si>
  <si>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</si>
  <si>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</si>
  <si>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</si>
  <si>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</si>
  <si>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</si>
  <si>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</si>
  <si>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</si>
  <si>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</si>
  <si>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</si>
  <si>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</si>
  <si>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</si>
  <si>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</si>
  <si>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</si>
  <si>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</si>
  <si>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</si>
  <si>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</si>
  <si>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</si>
  <si>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</si>
  <si>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</si>
  <si>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</si>
  <si>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</si>
  <si>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</si>
  <si>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</si>
  <si>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</si>
  <si>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</si>
  <si>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</si>
  <si>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</si>
  <si>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</si>
  <si>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</si>
  <si>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</si>
  <si>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</si>
  <si>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</si>
  <si>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</si>
  <si>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</si>
  <si>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</si>
  <si>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</si>
  <si>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</si>
  <si>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</si>
  <si>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</si>
  <si>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</si>
  <si>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</si>
  <si>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</si>
  <si>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</si>
  <si>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</si>
  <si>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</si>
  <si>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</si>
  <si>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</si>
  <si>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</si>
  <si>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</si>
  <si>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</si>
  <si>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</si>
  <si>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</si>
  <si>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</si>
  <si>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</si>
  <si>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</si>
  <si>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</si>
  <si>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</si>
  <si>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</si>
  <si>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</si>
  <si>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</si>
  <si>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</si>
  <si>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</si>
  <si>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</si>
  <si>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</si>
  <si>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</si>
  <si>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</si>
  <si>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</si>
  <si>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</si>
  <si>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</si>
  <si>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</si>
  <si>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</si>
  <si>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</si>
  <si>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</si>
  <si>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</si>
  <si>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</si>
  <si>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</si>
  <si>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</si>
  <si>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</si>
  <si>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</si>
  <si>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</si>
  <si>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</si>
  <si>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</si>
  <si>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</si>
  <si>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</si>
  <si>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</si>
  <si>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</si>
  <si>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</si>
  <si>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</si>
  <si>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</si>
  <si>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</si>
  <si>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</si>
  <si>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</si>
  <si>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</si>
  <si>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</si>
  <si>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</si>
  <si>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</si>
  <si>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</si>
  <si>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</si>
  <si>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</si>
  <si>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</si>
  <si>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</si>
  <si>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</si>
  <si>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</si>
  <si>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</si>
  <si>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</si>
  <si>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</si>
  <si>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</si>
  <si>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</si>
  <si>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</si>
  <si>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</si>
  <si>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</si>
  <si>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</si>
  <si>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</si>
  <si>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</si>
  <si>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</si>
  <si>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</si>
  <si>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</si>
  <si>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</si>
  <si>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</si>
  <si>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</si>
  <si>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</si>
  <si>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</si>
  <si>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</si>
  <si>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</si>
  <si>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</si>
  <si>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</si>
  <si>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</si>
  <si>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</si>
  <si>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</si>
  <si>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</si>
  <si>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</si>
  <si>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</si>
  <si>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</si>
  <si>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</si>
  <si>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</si>
  <si>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</si>
  <si>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</si>
  <si>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</si>
  <si>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</si>
  <si>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</si>
  <si>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</si>
  <si>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</si>
  <si>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</si>
  <si>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</si>
  <si>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</si>
  <si>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</si>
  <si>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</si>
  <si>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</si>
  <si>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</si>
  <si>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</si>
  <si>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</si>
  <si>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</si>
  <si>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</si>
  <si>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</si>
  <si>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</si>
  <si>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</si>
  <si>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</si>
  <si>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</si>
  <si>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</si>
  <si>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</si>
  <si>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</si>
  <si>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</si>
  <si>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</si>
  <si>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</si>
  <si>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</si>
  <si>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</si>
  <si>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</si>
  <si>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</si>
  <si>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</si>
  <si>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</si>
  <si>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</si>
  <si>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</si>
  <si>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</si>
  <si>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</si>
  <si>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</si>
  <si>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</si>
  <si>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</si>
  <si>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</si>
  <si>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</si>
  <si>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</si>
  <si>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</si>
  <si>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</si>
  <si>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</si>
  <si>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</si>
  <si>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</si>
  <si>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</si>
  <si>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</si>
  <si>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</si>
  <si>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</si>
  <si>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</si>
  <si>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</si>
  <si>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</si>
  <si>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</si>
  <si>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</si>
  <si>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</si>
  <si>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</si>
  <si>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</si>
  <si>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</si>
  <si>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</si>
  <si>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</si>
  <si>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</si>
  <si>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</si>
  <si>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</si>
  <si>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</si>
  <si>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</si>
  <si>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</si>
  <si>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</si>
  <si>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</si>
  <si>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</si>
  <si>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</si>
  <si>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</si>
  <si>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</si>
  <si>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</si>
  <si>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</si>
  <si>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</si>
  <si>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</si>
  <si>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</si>
  <si>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</si>
  <si>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</si>
  <si>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</si>
  <si>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</si>
  <si>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</si>
  <si>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</si>
  <si>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</si>
  <si>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</si>
  <si>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</si>
  <si>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</si>
  <si>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</si>
  <si>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</si>
  <si>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</si>
  <si>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</si>
  <si>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</si>
  <si>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</si>
  <si>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</si>
  <si>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</si>
  <si>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</si>
  <si>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</si>
  <si>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</si>
  <si>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</si>
  <si>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</si>
  <si>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</si>
  <si>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</si>
  <si>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</si>
  <si>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</si>
  <si>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</si>
  <si>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</si>
  <si>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</si>
  <si>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</si>
  <si>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</si>
  <si>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</si>
  <si>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</si>
  <si>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</si>
  <si>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</si>
  <si>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</si>
  <si>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</si>
  <si>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</si>
  <si>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</si>
  <si>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</si>
  <si>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</si>
  <si>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</si>
  <si>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</si>
  <si>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</si>
  <si>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</si>
  <si>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</si>
  <si>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</si>
  <si>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</si>
  <si>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</si>
  <si>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</si>
  <si>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</si>
  <si>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</si>
  <si>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</si>
  <si>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</si>
  <si>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</si>
  <si>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</si>
  <si>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</si>
  <si>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</si>
  <si>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</si>
  <si>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</si>
  <si>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</si>
  <si>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</si>
  <si>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</si>
  <si>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</si>
  <si>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</si>
  <si>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</si>
  <si>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</si>
  <si>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</si>
  <si>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</si>
  <si>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</si>
  <si>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</si>
  <si>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</si>
  <si>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</si>
  <si>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</si>
  <si>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</si>
  <si>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</si>
  <si>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</si>
  <si>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</si>
  <si>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</si>
  <si>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</si>
  <si>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</si>
  <si>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</si>
  <si>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</si>
  <si>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</si>
  <si>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</si>
  <si>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</si>
  <si>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</si>
  <si>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</si>
  <si>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</si>
  <si>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</si>
  <si>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</si>
  <si>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</si>
  <si>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</si>
  <si>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</si>
  <si>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</si>
  <si>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</si>
  <si>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</si>
  <si>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</si>
  <si>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</si>
  <si>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</si>
  <si>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</si>
  <si>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</si>
  <si>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</si>
  <si>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</si>
  <si>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</si>
  <si>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</si>
  <si>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</si>
  <si>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</si>
  <si>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</si>
  <si>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</si>
  <si>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</si>
  <si>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</si>
  <si>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</si>
  <si>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</si>
  <si>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</si>
  <si>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</si>
  <si>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</si>
  <si>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</si>
  <si>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</si>
  <si>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</si>
  <si>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</si>
  <si>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</si>
  <si>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</si>
  <si>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</si>
  <si>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</si>
  <si>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</si>
  <si>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</si>
  <si>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</si>
  <si>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</si>
  <si>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</si>
  <si>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</si>
  <si>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</si>
  <si>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</si>
  <si>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</si>
  <si>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</si>
  <si>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</si>
  <si>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</si>
  <si>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</si>
  <si>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</si>
  <si>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</si>
  <si>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</si>
  <si>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</si>
  <si>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</si>
  <si>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</si>
  <si>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</si>
  <si>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</si>
  <si>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</si>
  <si>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</si>
  <si>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</si>
  <si>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</si>
  <si>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</si>
  <si>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</si>
  <si>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</si>
  <si>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</si>
  <si>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</si>
  <si>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</si>
  <si>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</si>
  <si>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</si>
  <si>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</si>
  <si>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</si>
  <si>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</si>
  <si>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</si>
  <si>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</si>
  <si>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</si>
  <si>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</si>
  <si>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</si>
  <si>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</si>
  <si>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</si>
  <si>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</si>
  <si>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</si>
  <si>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</si>
  <si>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</si>
  <si>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</si>
  <si>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</si>
  <si>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</si>
  <si>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</si>
  <si>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</si>
  <si>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</si>
  <si>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</si>
  <si>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</si>
  <si>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</si>
  <si>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</si>
  <si>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</si>
  <si>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</si>
  <si>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</si>
  <si>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</si>
  <si>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</si>
  <si>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</si>
  <si>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</si>
  <si>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</si>
  <si>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</si>
  <si>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</si>
  <si>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</si>
  <si>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</si>
  <si>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</si>
  <si>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</si>
  <si>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</si>
  <si>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</si>
  <si>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</si>
  <si>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</si>
  <si>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</si>
  <si>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</si>
  <si>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</si>
  <si>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</si>
  <si>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</si>
  <si>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</si>
  <si>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</si>
  <si>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</si>
  <si>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</si>
  <si>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</si>
  <si>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</si>
  <si>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</si>
  <si>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</si>
  <si>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</si>
  <si>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</si>
  <si>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</si>
  <si>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</si>
  <si>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</si>
  <si>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</si>
  <si>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</si>
  <si>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</si>
  <si>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</si>
  <si>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</si>
  <si>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</si>
  <si>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</si>
  <si>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</si>
  <si>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</si>
  <si>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</si>
  <si>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</si>
  <si>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</si>
  <si>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</si>
  <si>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</si>
  <si>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</si>
  <si>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</si>
  <si>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</si>
  <si>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</si>
  <si>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</si>
  <si>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</si>
  <si>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</si>
  <si>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</si>
  <si>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</si>
  <si>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</si>
  <si>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</si>
  <si>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</si>
  <si>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</si>
  <si>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</si>
  <si>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</si>
  <si>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</si>
  <si>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</si>
  <si>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</si>
  <si>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</si>
  <si>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</si>
  <si>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</si>
  <si>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</si>
  <si>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</si>
  <si>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</si>
  <si>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</si>
  <si>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</si>
  <si>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</si>
  <si>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</si>
  <si>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</si>
  <si>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</si>
  <si>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</si>
  <si>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</si>
  <si>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</si>
  <si>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</si>
  <si>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</si>
  <si>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</si>
  <si>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</si>
  <si>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</si>
  <si>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</si>
  <si>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</si>
  <si>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</si>
  <si>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</si>
  <si>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</si>
  <si>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</si>
  <si>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</si>
  <si>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</si>
  <si>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</si>
  <si>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</si>
  <si>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</si>
  <si>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</si>
  <si>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</si>
  <si>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</si>
  <si>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</si>
  <si>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</si>
  <si>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</si>
  <si>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</si>
  <si>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</si>
  <si>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</si>
  <si>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</si>
  <si>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</si>
  <si>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</si>
  <si>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</si>
  <si>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</si>
  <si>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</si>
  <si>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</si>
  <si>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</si>
  <si>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</si>
  <si>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</si>
  <si>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</si>
  <si>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</si>
  <si>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</si>
  <si>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</si>
  <si>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</si>
  <si>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</si>
  <si>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</si>
  <si>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</si>
  <si>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</si>
  <si>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</si>
  <si>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</si>
  <si>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</si>
  <si>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</si>
  <si>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</si>
  <si>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</si>
  <si>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</si>
  <si>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</si>
  <si>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</si>
  <si>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</si>
  <si>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</si>
  <si>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</si>
  <si>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</si>
  <si>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</si>
  <si>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</si>
  <si>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</si>
  <si>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</si>
  <si>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</si>
  <si>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</si>
  <si>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</si>
  <si>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</si>
  <si>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</si>
  <si>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</si>
  <si>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</si>
  <si>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</si>
  <si>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</si>
  <si>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</si>
  <si>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</si>
  <si>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</si>
  <si>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</si>
  <si>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</si>
  <si>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</si>
  <si>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</si>
  <si>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</si>
  <si>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</si>
  <si>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</si>
  <si>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</si>
  <si>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</si>
  <si>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</si>
  <si>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</si>
  <si>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</si>
  <si>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</si>
  <si>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</si>
  <si>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</si>
  <si>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</si>
  <si>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</si>
  <si>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</si>
  <si>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</si>
  <si>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</si>
  <si>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</si>
  <si>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</si>
  <si>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</si>
  <si>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</si>
  <si>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</si>
  <si>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</si>
  <si>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</si>
  <si>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</si>
  <si>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</si>
  <si>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</si>
  <si>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</si>
  <si>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</si>
  <si>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</si>
  <si>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</si>
  <si>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</si>
  <si>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</si>
  <si>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</si>
  <si>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</si>
  <si>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</si>
  <si>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</si>
  <si>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</si>
  <si>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</si>
  <si>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</si>
  <si>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</si>
  <si>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</si>
  <si>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</si>
  <si>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</si>
  <si>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</si>
  <si>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</si>
  <si>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</si>
  <si>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</si>
  <si>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</si>
  <si>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</si>
  <si>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</si>
  <si>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</si>
  <si>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</si>
  <si>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</si>
  <si>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</si>
  <si>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</si>
  <si>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</si>
  <si>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</si>
  <si>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</si>
  <si>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</si>
  <si>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</si>
  <si>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</si>
  <si>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</si>
  <si>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</si>
  <si>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</si>
  <si>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</si>
  <si>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</si>
  <si>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</si>
  <si>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</si>
  <si>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</si>
  <si>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</si>
  <si>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</si>
  <si>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</si>
  <si>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</si>
  <si>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</si>
  <si>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</si>
  <si>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</si>
  <si>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</si>
  <si>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</si>
  <si>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</si>
  <si>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</si>
  <si>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</si>
  <si>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</si>
  <si>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</si>
  <si>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</si>
  <si>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</si>
  <si>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</si>
  <si>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</si>
  <si>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</si>
  <si>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</si>
  <si>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</si>
  <si>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</si>
  <si>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</si>
  <si>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</si>
  <si>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</si>
  <si>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</si>
  <si>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</si>
  <si>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</si>
  <si>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</si>
  <si>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</si>
  <si>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</si>
  <si>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</si>
  <si>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</si>
  <si>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</si>
  <si>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</si>
  <si>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</si>
  <si>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</si>
  <si>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</si>
  <si>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</si>
  <si>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</si>
  <si>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</si>
  <si>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</si>
  <si>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</si>
  <si>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</si>
  <si>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</si>
  <si>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</si>
  <si>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</si>
  <si>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</si>
  <si>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</si>
  <si>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</si>
  <si>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</si>
  <si>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</si>
  <si>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</si>
  <si>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</si>
  <si>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</si>
  <si>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</si>
  <si>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</si>
  <si>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</si>
  <si>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</si>
  <si>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</si>
  <si>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</si>
  <si>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</si>
  <si>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</si>
  <si>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</si>
  <si>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</si>
  <si>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</si>
  <si>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</si>
  <si>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</si>
  <si>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</si>
  <si>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</si>
  <si>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</si>
  <si>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</si>
  <si>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</si>
  <si>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</si>
  <si>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</si>
  <si>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</si>
  <si>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</si>
  <si>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</si>
  <si>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</si>
  <si>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</si>
  <si>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</si>
  <si>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</si>
  <si>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</si>
  <si>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</si>
  <si>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</si>
  <si>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</si>
  <si>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</si>
  <si>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</si>
  <si>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</si>
  <si>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</si>
  <si>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</si>
  <si>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</si>
  <si>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</si>
  <si>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</si>
  <si>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</si>
  <si>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</si>
  <si>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</si>
  <si>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</si>
  <si>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</si>
  <si>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</si>
  <si>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</si>
  <si>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</si>
  <si>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</si>
  <si>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</si>
  <si>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</si>
  <si>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</si>
  <si>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</si>
  <si>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</si>
  <si>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</si>
  <si>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</si>
  <si>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</si>
  <si>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</si>
  <si>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</si>
  <si>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</si>
  <si>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</si>
  <si>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</si>
  <si>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</si>
  <si>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</si>
  <si>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</si>
  <si>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</si>
  <si>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</si>
  <si>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</si>
  <si>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</si>
  <si>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</si>
  <si>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</si>
  <si>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</si>
  <si>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</si>
  <si>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</si>
  <si>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</si>
  <si>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</si>
  <si>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</si>
  <si>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</si>
  <si>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</si>
  <si>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</si>
  <si>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</si>
  <si>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</si>
  <si>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</si>
  <si>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</si>
  <si>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</si>
  <si>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</si>
  <si>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</si>
  <si>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</si>
  <si>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</si>
  <si>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</si>
  <si>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</si>
  <si>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</si>
  <si>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</si>
  <si>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</si>
  <si>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</si>
  <si>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</si>
  <si>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</si>
  <si>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</si>
  <si>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</si>
  <si>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</si>
  <si>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</si>
  <si>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</si>
  <si>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</si>
  <si>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</si>
  <si>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</si>
  <si>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</si>
  <si>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</si>
  <si>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</si>
  <si>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</si>
  <si>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</si>
  <si>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</si>
  <si>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</si>
  <si>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</si>
  <si>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</si>
  <si>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</si>
  <si>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</si>
  <si>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</si>
  <si>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</si>
  <si>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</si>
  <si>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</si>
  <si>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</si>
  <si>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</si>
  <si>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</si>
  <si>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</si>
  <si>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</si>
  <si>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</si>
  <si>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</si>
  <si>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</si>
  <si>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</si>
  <si>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</si>
  <si>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</si>
  <si>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</si>
  <si>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</si>
  <si>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</si>
  <si>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</si>
  <si>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</si>
  <si>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</si>
  <si>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</si>
  <si>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</si>
  <si>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</si>
  <si>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</si>
  <si>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</si>
  <si>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</si>
  <si>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</si>
  <si>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</si>
  <si>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</si>
  <si>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</si>
  <si>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</si>
  <si>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</si>
  <si>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</si>
  <si>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</si>
  <si>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</si>
  <si>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</si>
  <si>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</si>
  <si>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</si>
  <si>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</si>
  <si>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</si>
  <si>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</si>
  <si>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</si>
  <si>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</si>
  <si>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</si>
  <si>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</si>
  <si>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</si>
  <si>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</si>
  <si>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</si>
  <si>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</si>
  <si>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</si>
  <si>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</si>
  <si>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</si>
  <si>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</si>
  <si>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</si>
  <si>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</si>
  <si>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</si>
  <si>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</si>
  <si>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</si>
  <si>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</si>
  <si>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</si>
  <si>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</si>
  <si>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</si>
  <si>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</si>
  <si>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</si>
  <si>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</si>
  <si>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</si>
  <si>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</si>
  <si>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</si>
  <si>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</si>
  <si>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</si>
  <si>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</si>
  <si>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</si>
  <si>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</si>
  <si>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</si>
  <si>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</si>
  <si>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</si>
  <si>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</si>
  <si>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</si>
  <si>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</si>
  <si>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</si>
  <si>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</si>
  <si>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</si>
  <si>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</si>
  <si>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</si>
  <si>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</si>
  <si>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</si>
  <si>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</si>
  <si>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</si>
  <si>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</si>
  <si>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</si>
  <si>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</si>
  <si>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</si>
  <si>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</si>
  <si>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</si>
  <si>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</si>
  <si>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</si>
  <si>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</si>
  <si>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</si>
  <si>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</si>
  <si>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</si>
  <si>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</si>
  <si>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</si>
  <si>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</si>
  <si>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</si>
  <si>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</si>
  <si>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</si>
  <si>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</si>
  <si>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</si>
  <si>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</si>
  <si>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</si>
  <si>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</si>
  <si>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</si>
  <si>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</si>
  <si>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</si>
  <si>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</si>
  <si>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</si>
  <si>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</si>
  <si>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</si>
  <si>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</si>
  <si>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</si>
  <si>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</si>
  <si>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</si>
  <si>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</si>
  <si>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</si>
  <si>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</si>
  <si>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</si>
  <si>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</si>
  <si>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</si>
  <si>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</si>
  <si>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</si>
  <si>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</si>
  <si>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</si>
  <si>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</si>
  <si>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</si>
  <si>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</si>
  <si>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</si>
  <si>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</si>
  <si>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</si>
  <si>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</si>
  <si>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</si>
  <si>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</si>
  <si>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</si>
  <si>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</si>
  <si>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</si>
  <si>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</si>
  <si>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</si>
  <si>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</si>
  <si>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</si>
  <si>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</si>
  <si>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</si>
  <si>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</si>
  <si>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</si>
  <si>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</si>
  <si>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</si>
  <si>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</si>
  <si>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</si>
  <si>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</si>
  <si>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</si>
  <si>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</si>
  <si>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</si>
  <si>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</si>
  <si>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</si>
  <si>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</si>
  <si>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</si>
  <si>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</si>
  <si>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</si>
  <si>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</si>
  <si>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</si>
  <si>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</si>
  <si>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</si>
  <si>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</si>
  <si>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</si>
  <si>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</si>
  <si>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</si>
  <si>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</si>
  <si>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</si>
  <si>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</si>
  <si>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</si>
  <si>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</si>
  <si>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</si>
  <si>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</si>
  <si>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</si>
  <si>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</si>
  <si>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</si>
  <si>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</si>
  <si>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</si>
  <si>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</si>
  <si>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</si>
  <si>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</si>
  <si>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</si>
  <si>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</si>
  <si>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</si>
  <si>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</si>
  <si>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</si>
  <si>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</si>
  <si>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</si>
  <si>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</si>
  <si>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</si>
  <si>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</si>
  <si>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</si>
  <si>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</si>
  <si>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</si>
  <si>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</si>
  <si>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</si>
  <si>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</si>
  <si>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</si>
  <si>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</si>
  <si>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</si>
  <si>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</si>
  <si>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</si>
  <si>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</si>
  <si>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</si>
  <si>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</si>
  <si>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</si>
  <si>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</si>
  <si>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</si>
  <si>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</si>
  <si>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</si>
  <si>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</si>
  <si>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</si>
  <si>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</si>
  <si>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</si>
  <si>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</si>
  <si>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</si>
  <si>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</si>
  <si>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</si>
  <si>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</si>
  <si>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</si>
  <si>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</si>
  <si>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</si>
  <si>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</si>
  <si>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</si>
  <si>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</si>
  <si>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</si>
  <si>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</si>
  <si>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</si>
  <si>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</si>
  <si>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</si>
  <si>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</si>
  <si>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</si>
  <si>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</si>
  <si>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</si>
  <si>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</si>
  <si>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</si>
  <si>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</si>
  <si>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</si>
  <si>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</si>
  <si>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</si>
  <si>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</si>
  <si>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</si>
  <si>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</si>
  <si>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</si>
  <si>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</si>
  <si>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</si>
  <si>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</si>
  <si>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</si>
  <si>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</si>
  <si>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</si>
  <si>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</si>
  <si>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</si>
  <si>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</si>
  <si>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</si>
  <si>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</si>
  <si>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</si>
  <si>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</si>
  <si>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</si>
  <si>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</si>
  <si>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</si>
  <si>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</si>
  <si>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</si>
  <si>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</si>
  <si>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</si>
  <si>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</si>
  <si>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</si>
  <si>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</si>
  <si>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</si>
  <si>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</si>
  <si>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</si>
  <si>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</si>
  <si>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</si>
  <si>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</si>
  <si>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</si>
  <si>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</si>
  <si>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</si>
  <si>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</si>
  <si>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</si>
  <si>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</si>
  <si>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</si>
  <si>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</si>
  <si>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</si>
  <si>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</si>
  <si>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</si>
  <si>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</si>
  <si>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</si>
  <si>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</si>
  <si>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</si>
  <si>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</si>
  <si>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</si>
  <si>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</si>
  <si>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</si>
  <si>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</si>
  <si>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</si>
  <si>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</si>
  <si>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</si>
  <si>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</si>
  <si>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</si>
  <si>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</si>
  <si>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</si>
  <si>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</si>
  <si>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</si>
  <si>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</si>
  <si>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</si>
  <si>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</si>
  <si>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</si>
  <si>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</si>
  <si>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</si>
  <si>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</si>
  <si>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</si>
  <si>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</si>
  <si>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</si>
  <si>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</si>
  <si>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</si>
  <si>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</si>
  <si>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</si>
  <si>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</si>
  <si>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</si>
  <si>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</si>
  <si>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</si>
  <si>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</si>
  <si>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</si>
  <si>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</si>
  <si>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</si>
  <si>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</si>
  <si>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</si>
  <si>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</si>
  <si>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</si>
  <si>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</si>
  <si>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</si>
  <si>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</si>
  <si>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</si>
  <si>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</si>
  <si>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</si>
  <si>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</si>
  <si>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</si>
  <si>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</si>
  <si>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</si>
  <si>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</si>
  <si>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</si>
  <si>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</si>
  <si>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</si>
  <si>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</si>
  <si>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</si>
  <si>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</si>
  <si>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</si>
  <si>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</si>
  <si>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</si>
  <si>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</si>
  <si>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</si>
  <si>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</si>
  <si>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</si>
  <si>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</si>
  <si>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</si>
  <si>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</si>
  <si>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</si>
  <si>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</si>
  <si>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</si>
  <si>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</si>
  <si>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</si>
  <si>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</si>
  <si>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</si>
  <si>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</si>
  <si>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</si>
  <si>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</si>
  <si>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</si>
  <si>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</si>
  <si>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</si>
  <si>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</si>
  <si>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</si>
  <si>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</si>
  <si>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</si>
  <si>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</si>
  <si>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</si>
  <si>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</si>
  <si>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</si>
  <si>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</si>
  <si>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</si>
  <si>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</si>
  <si>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</si>
  <si>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</si>
  <si>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</si>
  <si>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</si>
  <si>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</si>
  <si>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</si>
  <si>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</si>
  <si>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</si>
  <si>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</si>
  <si>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</si>
  <si>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</si>
  <si>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</si>
  <si>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</si>
  <si>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</si>
  <si>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</si>
  <si>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</si>
  <si>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</si>
  <si>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</si>
  <si>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</si>
  <si>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</si>
  <si>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</si>
  <si>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</si>
  <si>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</si>
  <si>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</si>
  <si>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</si>
  <si>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</si>
  <si>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</si>
  <si>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</si>
  <si>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</si>
  <si>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</si>
  <si>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</si>
  <si>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</si>
  <si>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</si>
  <si>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</si>
  <si>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</si>
  <si>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</si>
  <si>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</si>
  <si>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</si>
  <si>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</si>
  <si>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</si>
  <si>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</si>
  <si>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</si>
  <si>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</si>
  <si>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</si>
  <si>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</si>
  <si>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</si>
  <si>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</si>
  <si>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</si>
  <si>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</si>
  <si>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</si>
  <si>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</si>
  <si>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</si>
  <si>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</si>
  <si>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</si>
  <si>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</si>
  <si>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</si>
  <si>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</si>
  <si>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</si>
  <si>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</si>
  <si>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</si>
  <si>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</si>
  <si>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</si>
  <si>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</si>
  <si>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</si>
  <si>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</si>
  <si>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</si>
  <si>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</si>
  <si>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</si>
  <si>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</si>
  <si>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</si>
  <si>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</si>
  <si>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</si>
  <si>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</si>
  <si>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</si>
  <si>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</si>
  <si>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</si>
  <si>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</si>
  <si>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</si>
  <si>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</si>
  <si>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</si>
  <si>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</si>
  <si>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</si>
  <si>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</si>
  <si>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</si>
  <si>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</si>
  <si>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</si>
  <si>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</si>
  <si>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</si>
  <si>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</si>
  <si>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</si>
  <si>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</si>
  <si>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</si>
  <si>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</si>
  <si>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</si>
  <si>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</si>
  <si>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</si>
  <si>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</si>
  <si>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</si>
  <si>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</si>
  <si>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</si>
  <si>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</si>
  <si>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</si>
  <si>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</si>
  <si>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</si>
  <si>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</si>
  <si>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</si>
  <si>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</si>
  <si>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</si>
  <si>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</si>
  <si>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</si>
  <si>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</si>
  <si>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</si>
  <si>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</si>
  <si>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</si>
  <si>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</si>
  <si>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</si>
  <si>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</si>
  <si>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</si>
  <si>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</si>
  <si>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</si>
  <si>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</si>
  <si>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</si>
  <si>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</si>
  <si>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</si>
  <si>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</si>
  <si>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</si>
  <si>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</si>
  <si>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</si>
  <si>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</si>
  <si>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</si>
  <si>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</si>
  <si>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</si>
  <si>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</si>
  <si>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</si>
  <si>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</si>
  <si>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</si>
  <si>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</si>
  <si>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</si>
  <si>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</si>
  <si>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</si>
  <si>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</si>
  <si>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</si>
  <si>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</si>
  <si>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</si>
  <si>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</si>
  <si>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</si>
  <si>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</si>
  <si>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</si>
  <si>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</si>
  <si>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</si>
  <si>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</si>
  <si>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</si>
  <si>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</si>
  <si>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</si>
  <si>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</si>
  <si>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</si>
  <si>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</si>
  <si>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</si>
  <si>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</si>
  <si>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</si>
  <si>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</si>
  <si>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</si>
  <si>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</si>
  <si>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</si>
  <si>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</si>
  <si>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</si>
  <si>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</si>
  <si>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</si>
  <si>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</si>
  <si>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</si>
  <si>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</si>
  <si>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</si>
  <si>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</si>
  <si>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</si>
  <si>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</si>
  <si>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</si>
  <si>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</si>
  <si>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</si>
  <si>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</si>
  <si>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</si>
  <si>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</si>
  <si>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</si>
  <si>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</si>
  <si>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</si>
  <si>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</si>
  <si>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</si>
  <si>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</si>
  <si>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</si>
  <si>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</si>
  <si>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</si>
  <si>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</si>
  <si>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</si>
  <si>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</si>
  <si>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</si>
  <si>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</si>
  <si>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</si>
  <si>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</si>
  <si>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</si>
  <si>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</si>
  <si>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</si>
  <si>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</si>
  <si>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</si>
  <si>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</si>
  <si>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</si>
  <si>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</si>
  <si>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</si>
  <si>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</si>
  <si>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</si>
  <si>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</si>
  <si>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</si>
  <si>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</si>
  <si>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</si>
  <si>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</si>
  <si>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</si>
  <si>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</si>
  <si>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</si>
  <si>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</si>
  <si>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</si>
  <si>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</si>
  <si>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</si>
  <si>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</si>
  <si>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</si>
  <si>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</si>
  <si>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</si>
  <si>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</si>
  <si>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</si>
  <si>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</si>
  <si>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</si>
  <si>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</si>
  <si>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</si>
  <si>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</si>
  <si>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</si>
  <si>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</si>
  <si>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</si>
  <si>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</si>
  <si>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</si>
  <si>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</si>
  <si>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</si>
  <si>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</si>
  <si>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</si>
  <si>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</si>
  <si>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</si>
  <si>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</si>
  <si>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</si>
  <si>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</si>
  <si>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</si>
  <si>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</si>
  <si>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</si>
  <si>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</si>
  <si>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</si>
  <si>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</si>
  <si>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</si>
  <si>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</si>
  <si>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</si>
  <si>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</si>
  <si>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</si>
  <si>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</si>
  <si>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</si>
  <si>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</si>
  <si>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</si>
  <si>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</si>
  <si>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</si>
  <si>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</si>
  <si>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</si>
  <si>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</si>
  <si>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</si>
  <si>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</si>
  <si>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</si>
  <si>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</si>
  <si>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</si>
  <si>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</si>
  <si>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</si>
  <si>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</si>
  <si>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</si>
  <si>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</si>
  <si>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</si>
  <si>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</si>
  <si>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</si>
  <si>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</si>
  <si>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</si>
  <si>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</si>
  <si>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</si>
  <si>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</si>
  <si>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</si>
  <si>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</si>
  <si>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</si>
  <si>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</si>
  <si>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</si>
  <si>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</si>
  <si>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</si>
  <si>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</si>
  <si>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</si>
  <si>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</si>
  <si>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</si>
  <si>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</si>
  <si>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</si>
  <si>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</si>
  <si>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</si>
  <si>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</si>
  <si>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</si>
  <si>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</si>
  <si>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</si>
  <si>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</si>
  <si>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</si>
  <si>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</si>
  <si>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</si>
  <si>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</si>
  <si>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</si>
  <si>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</si>
  <si>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</si>
  <si>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</si>
  <si>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</si>
  <si>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</si>
  <si>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</si>
  <si>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</si>
  <si>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</si>
  <si>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</si>
  <si>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</si>
  <si>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</si>
  <si>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</si>
  <si>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</si>
  <si>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</si>
  <si>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</si>
  <si>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</si>
  <si>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</si>
  <si>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</si>
  <si>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</si>
  <si>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</si>
  <si>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</si>
  <si>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</si>
  <si>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</si>
  <si>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</si>
  <si>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</si>
  <si>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</si>
  <si>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</si>
  <si>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</si>
  <si>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</si>
  <si>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</si>
  <si>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</si>
  <si>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</si>
  <si>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</si>
  <si>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</si>
  <si>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</si>
  <si>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</si>
  <si>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</si>
  <si>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</si>
  <si>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</si>
  <si>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</si>
  <si>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</si>
  <si>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</si>
  <si>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</si>
  <si>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</si>
  <si>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</si>
  <si>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</si>
  <si>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</si>
  <si>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</si>
  <si>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</si>
  <si>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</si>
  <si>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</si>
  <si>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</si>
  <si>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</si>
  <si>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</si>
  <si>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</si>
  <si>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</si>
  <si>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</si>
  <si>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</si>
  <si>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</si>
  <si>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</si>
  <si>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</si>
  <si>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</si>
  <si>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</si>
  <si>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</si>
  <si>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</si>
  <si>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</si>
  <si>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</si>
  <si>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</si>
  <si>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</si>
  <si>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</si>
  <si>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</si>
  <si>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</si>
  <si>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</si>
  <si>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</si>
  <si>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</si>
  <si>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</si>
  <si>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</si>
  <si>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</si>
  <si>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</si>
  <si>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</si>
  <si>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</si>
  <si>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</si>
  <si>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</si>
  <si>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</si>
  <si>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</si>
  <si>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</si>
  <si>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</si>
  <si>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</si>
  <si>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</si>
  <si>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</si>
  <si>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</si>
  <si>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</si>
  <si>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</si>
  <si>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</si>
  <si>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</si>
  <si>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</si>
  <si>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</si>
  <si>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</si>
  <si>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</si>
  <si>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</si>
  <si>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</si>
  <si>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</si>
  <si>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</si>
  <si>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</si>
  <si>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</si>
  <si>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</si>
  <si>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</si>
  <si>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</si>
  <si>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</si>
  <si>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</si>
  <si>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</si>
  <si>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</si>
  <si>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</si>
  <si>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</si>
  <si>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</si>
  <si>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</si>
  <si>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</si>
  <si>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</si>
  <si>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</si>
  <si>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</si>
  <si>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</si>
  <si>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</si>
  <si>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</si>
  <si>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</si>
  <si>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</si>
  <si>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</si>
  <si>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</si>
  <si>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</si>
  <si>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</si>
  <si>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</si>
  <si>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</si>
  <si>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</si>
  <si>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</si>
  <si>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</si>
  <si>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</si>
  <si>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</si>
  <si>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</si>
  <si>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</si>
  <si>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</si>
  <si>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</si>
  <si>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</si>
  <si>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</si>
  <si>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</si>
  <si>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</si>
  <si>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</si>
  <si>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</si>
  <si>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</si>
  <si>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</si>
  <si>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</si>
  <si>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</si>
  <si>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</si>
  <si>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</si>
  <si>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</si>
  <si>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</si>
  <si>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</si>
  <si>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</si>
  <si>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</si>
  <si>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</si>
  <si>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</si>
  <si>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</si>
  <si>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</si>
  <si>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</si>
  <si>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</si>
  <si>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</si>
  <si>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</si>
  <si>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</si>
  <si>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</si>
  <si>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</si>
  <si>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</si>
  <si>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</si>
  <si>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</si>
  <si>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</si>
  <si>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</si>
  <si>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</si>
  <si>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</si>
  <si>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</si>
  <si>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</si>
  <si>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</si>
  <si>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</si>
  <si>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</si>
  <si>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</si>
  <si>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</si>
  <si>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</si>
  <si>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</si>
  <si>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</si>
  <si>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</si>
  <si>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</si>
  <si>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</si>
  <si>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</si>
  <si>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</si>
  <si>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</si>
  <si>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</si>
  <si>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</si>
  <si>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</si>
  <si>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</si>
  <si>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</si>
  <si>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</si>
  <si>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</si>
  <si>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</si>
  <si>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</si>
  <si>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</si>
  <si>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</si>
  <si>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</si>
  <si>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</si>
  <si>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</si>
  <si>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</si>
  <si>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</si>
  <si>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</si>
  <si>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</si>
  <si>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</si>
  <si>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</si>
  <si>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</si>
  <si>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</si>
  <si>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</si>
  <si>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</si>
  <si>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</si>
  <si>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</si>
  <si>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</si>
  <si>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</si>
  <si>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</si>
  <si>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</si>
  <si>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</si>
  <si>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</si>
  <si>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</si>
  <si>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</si>
  <si>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</si>
  <si>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</si>
  <si>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</si>
  <si>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</si>
  <si>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</si>
  <si>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</si>
  <si>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</si>
  <si>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</si>
  <si>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</si>
  <si>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</si>
  <si>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</si>
  <si>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</si>
  <si>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</si>
  <si>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</si>
  <si>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</si>
  <si>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</si>
  <si>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</si>
  <si>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</si>
  <si>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</si>
  <si>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</si>
  <si>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</si>
  <si>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</si>
  <si>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</si>
  <si>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</si>
  <si>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</si>
  <si>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</si>
  <si>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</si>
  <si>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</si>
  <si>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</si>
  <si>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</si>
  <si>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</si>
  <si>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</si>
  <si>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</si>
  <si>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</si>
  <si>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</si>
  <si>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</si>
  <si>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</si>
  <si>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</si>
  <si>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</si>
  <si>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</si>
  <si>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</si>
  <si>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</si>
  <si>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</si>
  <si>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</si>
  <si>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</si>
  <si>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</si>
  <si>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</si>
  <si>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</si>
  <si>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</si>
  <si>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</si>
  <si>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</si>
  <si>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</si>
  <si>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</si>
  <si>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</si>
  <si>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</si>
  <si>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</si>
  <si>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</si>
  <si>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</si>
  <si>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</si>
  <si>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</si>
  <si>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</si>
  <si>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</si>
  <si>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</si>
  <si>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</si>
  <si>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</si>
  <si>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</si>
  <si>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</si>
  <si>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</si>
  <si>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</si>
  <si>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</si>
  <si>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</si>
  <si>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</si>
  <si>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</si>
  <si>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</si>
  <si>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</si>
  <si>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</si>
  <si>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</si>
  <si>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</si>
  <si>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</si>
  <si>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</si>
  <si>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</si>
  <si>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</si>
  <si>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</si>
  <si>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</si>
  <si>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</si>
  <si>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</si>
  <si>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</si>
  <si>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</si>
  <si>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</si>
  <si>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</si>
  <si>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</si>
  <si>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</si>
  <si>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</si>
  <si>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</si>
  <si>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</si>
  <si>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</si>
  <si>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</si>
  <si>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</si>
  <si>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</si>
  <si>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</si>
  <si>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</si>
  <si>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</si>
  <si>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</si>
  <si>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</si>
  <si>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</si>
  <si>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</si>
  <si>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</si>
  <si>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</si>
  <si>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</si>
  <si>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</si>
  <si>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</si>
  <si>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</si>
  <si>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</si>
  <si>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</si>
  <si>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</si>
  <si>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</si>
  <si>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</si>
  <si>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</si>
  <si>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</si>
  <si>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</si>
  <si>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</si>
  <si>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</si>
  <si>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</si>
  <si>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</si>
  <si>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</si>
  <si>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</si>
  <si>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</si>
  <si>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</si>
  <si>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</si>
  <si>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</si>
  <si>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</si>
  <si>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</si>
  <si>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</si>
  <si>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</si>
  <si>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</si>
  <si>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</si>
  <si>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</si>
  <si>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</si>
  <si>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</si>
  <si>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</si>
  <si>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</si>
  <si>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</si>
  <si>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</si>
  <si>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</si>
  <si>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</si>
  <si>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</si>
  <si>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</si>
  <si>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</si>
  <si>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</si>
  <si>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</si>
  <si>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</si>
  <si>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</si>
  <si>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</si>
  <si>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</si>
  <si>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</si>
  <si>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</si>
  <si>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</si>
  <si>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</si>
  <si>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</si>
  <si>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</si>
  <si>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</si>
  <si>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</si>
  <si>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</si>
  <si>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</si>
  <si>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</si>
  <si>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</si>
  <si>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</si>
  <si>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</si>
  <si>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</si>
  <si>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</si>
  <si>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</si>
  <si>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</si>
  <si>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</si>
  <si>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</si>
  <si>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</si>
  <si>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</si>
  <si>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</si>
  <si>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</si>
  <si>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</si>
  <si>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</si>
  <si>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</si>
  <si>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</si>
  <si>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</si>
  <si>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</si>
  <si>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</si>
  <si>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</si>
  <si>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</si>
  <si>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</si>
  <si>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</si>
  <si>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</si>
  <si>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</si>
  <si>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</si>
  <si>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</si>
  <si>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</si>
  <si>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</si>
  <si>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</si>
  <si>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</si>
  <si>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</si>
  <si>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</si>
  <si>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</si>
  <si>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</si>
  <si>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</si>
  <si>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</si>
  <si>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</si>
  <si>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</si>
  <si>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</si>
  <si>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</si>
  <si>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</si>
  <si>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</si>
  <si>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</si>
  <si>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</si>
  <si>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</si>
  <si>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</si>
  <si>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</si>
  <si>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</si>
  <si>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</si>
  <si>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</si>
  <si>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</si>
  <si>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</si>
  <si>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</si>
  <si>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</si>
  <si>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</si>
  <si>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</si>
  <si>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</si>
  <si>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</si>
  <si>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</si>
  <si>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</si>
  <si>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</si>
  <si>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</si>
  <si>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</si>
  <si>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</si>
  <si>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</si>
  <si>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</si>
  <si>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</si>
  <si>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</si>
  <si>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</si>
  <si>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</si>
  <si>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</si>
  <si>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</si>
  <si>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</si>
  <si>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</si>
  <si>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</si>
  <si>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</si>
  <si>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</si>
  <si>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</si>
  <si>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</si>
  <si>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</si>
  <si>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</si>
  <si>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</si>
  <si>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</si>
  <si>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</si>
  <si>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</si>
  <si>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</si>
  <si>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</si>
  <si>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</si>
  <si>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</si>
  <si>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</si>
  <si>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</si>
  <si>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</si>
  <si>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</si>
  <si>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</si>
  <si>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</si>
  <si>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</si>
  <si>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</si>
  <si>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</si>
  <si>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</si>
  <si>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</si>
  <si>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</si>
  <si>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</si>
  <si>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</si>
  <si>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</si>
  <si>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</si>
  <si>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</si>
  <si>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</si>
  <si>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</si>
  <si>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</si>
  <si>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</si>
  <si>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</si>
  <si>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</si>
  <si>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</si>
  <si>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</si>
  <si>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</si>
  <si>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</si>
  <si>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</si>
  <si>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</si>
  <si>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</si>
  <si>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</si>
  <si>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</si>
  <si>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</si>
  <si>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</si>
  <si>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</si>
  <si>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</si>
  <si>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</si>
  <si>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</si>
  <si>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</si>
  <si>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</si>
  <si>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</si>
  <si>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</si>
  <si>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</si>
  <si>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</si>
  <si>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</si>
  <si>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</si>
  <si>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</si>
  <si>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</si>
  <si>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</si>
  <si>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</si>
  <si>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</si>
  <si>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</si>
  <si>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</si>
  <si>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</si>
  <si>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</si>
  <si>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</si>
  <si>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</si>
  <si>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</si>
  <si>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</si>
  <si>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</si>
  <si>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</si>
  <si>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</si>
  <si>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</si>
  <si>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</si>
  <si>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</si>
  <si>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</si>
  <si>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</si>
  <si>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</si>
  <si>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</si>
  <si>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</si>
  <si>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</si>
  <si>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</si>
  <si>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</si>
  <si>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</si>
  <si>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</si>
  <si>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</si>
  <si>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</si>
  <si>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</si>
  <si>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</si>
  <si>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</si>
  <si>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</si>
  <si>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</si>
  <si>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</si>
  <si>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</si>
  <si>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</si>
  <si>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</si>
  <si>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</si>
  <si>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</si>
  <si>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</si>
  <si>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</si>
  <si>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</si>
  <si>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</si>
  <si>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</si>
  <si>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</si>
  <si>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</si>
  <si>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</si>
  <si>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</si>
  <si>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</si>
  <si>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</si>
  <si>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</si>
  <si>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</si>
  <si>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</si>
  <si>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</si>
  <si>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</si>
  <si>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</si>
  <si>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</si>
  <si>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</si>
  <si>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</si>
  <si>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</si>
  <si>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</si>
  <si>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</si>
  <si>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</si>
  <si>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</si>
  <si>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</si>
  <si>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</si>
  <si>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</si>
  <si>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</si>
  <si>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</si>
  <si>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</si>
  <si>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</si>
  <si>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</si>
  <si>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</si>
  <si>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</si>
  <si>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</si>
  <si>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</si>
  <si>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</si>
  <si>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</si>
  <si>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</si>
  <si>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</si>
  <si>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</si>
  <si>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</si>
  <si>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</si>
  <si>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</si>
  <si>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</si>
  <si>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</si>
  <si>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</si>
  <si>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</si>
  <si>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</si>
  <si>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</si>
  <si>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</si>
  <si>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</si>
  <si>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</si>
  <si>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</si>
  <si>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</si>
  <si>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</si>
  <si>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</si>
  <si>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</si>
  <si>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</si>
  <si>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</si>
  <si>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</si>
  <si>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</si>
  <si>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</si>
  <si>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</si>
  <si>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</si>
  <si>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</si>
  <si>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</si>
  <si>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</si>
  <si>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</si>
  <si>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</si>
  <si>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</si>
  <si>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</si>
  <si>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</si>
  <si>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</si>
  <si>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</si>
  <si>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</si>
  <si>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</si>
  <si>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</si>
  <si>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</si>
  <si>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</si>
  <si>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</si>
  <si>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</si>
  <si>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</si>
  <si>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</si>
  <si>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</si>
  <si>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</si>
  <si>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</si>
  <si>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</si>
  <si>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</si>
  <si>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</si>
  <si>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</si>
  <si>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</si>
  <si>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</si>
  <si>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</si>
  <si>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</si>
  <si>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</si>
  <si>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</si>
  <si>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</si>
  <si>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</si>
  <si>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</si>
  <si>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</si>
  <si>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</si>
  <si>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</si>
  <si>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</si>
  <si>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</si>
  <si>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</si>
  <si>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</si>
  <si>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</si>
  <si>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</si>
  <si>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</si>
  <si>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</si>
  <si>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</si>
  <si>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</si>
  <si>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</si>
  <si>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</si>
  <si>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</si>
  <si>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</si>
  <si>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</si>
  <si>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</si>
  <si>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</si>
  <si>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</si>
  <si>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</si>
  <si>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</si>
  <si>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</si>
  <si>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</si>
  <si>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</si>
  <si>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</si>
  <si>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</si>
  <si>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</si>
  <si>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</si>
  <si>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</si>
  <si>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</si>
  <si>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</si>
  <si>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</si>
  <si>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</si>
  <si>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</si>
  <si>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</si>
  <si>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</si>
  <si>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</si>
  <si>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</si>
  <si>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</si>
  <si>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</si>
  <si>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</si>
  <si>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</si>
  <si>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</si>
  <si>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</si>
  <si>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</si>
  <si>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</si>
  <si>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</si>
  <si>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</si>
  <si>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</si>
  <si>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</si>
  <si>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</si>
  <si>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</si>
  <si>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</si>
  <si>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</si>
  <si>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</si>
  <si>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</si>
  <si>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</si>
  <si>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</si>
  <si>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</si>
  <si>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</si>
  <si>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</si>
  <si>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</si>
  <si>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</si>
  <si>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</si>
  <si>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</si>
  <si>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</si>
  <si>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</si>
  <si>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</si>
  <si>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</si>
  <si>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</si>
  <si>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</si>
  <si>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</si>
  <si>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</si>
  <si>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</si>
  <si>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</si>
  <si>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</si>
  <si>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</si>
  <si>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</si>
  <si>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</si>
  <si>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</si>
  <si>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</si>
  <si>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</si>
  <si>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</si>
  <si>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</si>
  <si>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</si>
  <si>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</si>
  <si>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</si>
  <si>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</si>
  <si>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</si>
  <si>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</si>
  <si>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</si>
  <si>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</si>
  <si>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</si>
  <si>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</si>
  <si>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</si>
  <si>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</si>
  <si>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</si>
  <si>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</si>
  <si>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</si>
  <si>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</si>
  <si>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</si>
  <si>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</si>
  <si>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</si>
  <si>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</si>
  <si>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</si>
  <si>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</si>
  <si>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</si>
  <si>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</si>
  <si>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</si>
  <si>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</si>
  <si>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</si>
  <si>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</si>
  <si>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</si>
  <si>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</si>
  <si>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</si>
  <si>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</si>
  <si>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</si>
  <si>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</si>
  <si>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</si>
  <si>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</si>
  <si>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</si>
  <si>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</si>
  <si>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</si>
  <si>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</si>
  <si>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</si>
  <si>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</si>
  <si>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</si>
  <si>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</si>
  <si>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</si>
  <si>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</si>
  <si>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</si>
  <si>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</si>
  <si>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</si>
  <si>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</si>
  <si>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</si>
  <si>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</si>
  <si>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</si>
  <si>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</si>
  <si>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</si>
  <si>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</si>
  <si>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</si>
  <si>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</si>
  <si>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</si>
  <si>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</si>
  <si>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</si>
  <si>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</si>
  <si>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</si>
  <si>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</si>
  <si>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</si>
  <si>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</si>
  <si>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</si>
  <si>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</si>
  <si>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</si>
  <si>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</si>
  <si>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</si>
  <si>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</si>
  <si>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</si>
  <si>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</si>
  <si>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</si>
  <si>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</si>
  <si>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</si>
  <si>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</si>
  <si>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</si>
  <si>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</si>
  <si>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</si>
  <si>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</si>
  <si>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</si>
  <si>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</si>
  <si>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</si>
  <si>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</si>
  <si>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</si>
  <si>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</si>
  <si>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</si>
  <si>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</si>
  <si>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</si>
  <si>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</si>
  <si>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</si>
  <si>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</si>
  <si>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</si>
  <si>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</si>
  <si>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</si>
  <si>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</si>
  <si>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</si>
  <si>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</si>
  <si>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</si>
  <si>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</si>
  <si>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</si>
  <si>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</si>
  <si>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</si>
  <si>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</si>
  <si>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</si>
  <si>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</si>
  <si>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</si>
  <si>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</si>
  <si>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</si>
  <si>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</si>
  <si>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</si>
  <si>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</si>
  <si>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</si>
  <si>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</si>
  <si>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</si>
  <si>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</si>
  <si>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</si>
  <si>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</si>
  <si>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</si>
  <si>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</si>
  <si>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</si>
  <si>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</si>
  <si>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</si>
  <si>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</si>
  <si>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</si>
  <si>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</si>
  <si>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</si>
  <si>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</si>
  <si>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</si>
  <si>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</si>
  <si>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</si>
  <si>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</si>
  <si>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</si>
  <si>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</si>
  <si>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</si>
  <si>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</si>
  <si>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</si>
  <si>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</si>
  <si>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</si>
  <si>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</si>
  <si>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</si>
  <si>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</si>
  <si>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</si>
  <si>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</si>
  <si>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</si>
  <si>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</si>
  <si>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</si>
  <si>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</si>
  <si>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</si>
  <si>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</si>
  <si>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</si>
  <si>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</si>
  <si>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</si>
  <si>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</si>
  <si>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</si>
  <si>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</si>
  <si>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</si>
  <si>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</si>
  <si>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</si>
  <si>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</si>
  <si>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</si>
  <si>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</si>
  <si>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</si>
  <si>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</si>
  <si>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</si>
  <si>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</si>
  <si>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</si>
  <si>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</si>
  <si>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</si>
  <si>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</si>
  <si>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</si>
  <si>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</si>
  <si>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</si>
  <si>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</si>
  <si>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</si>
  <si>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</si>
  <si>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</si>
  <si>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</si>
  <si>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</si>
  <si>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</si>
  <si>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</si>
  <si>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</si>
  <si>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</si>
  <si>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</si>
  <si>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</si>
  <si>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</si>
  <si>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</si>
  <si>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</si>
  <si>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</si>
  <si>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</si>
  <si>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</si>
  <si>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</si>
  <si>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</si>
  <si>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</si>
  <si>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</si>
  <si>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</si>
  <si>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</si>
  <si>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</si>
  <si>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</si>
  <si>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</si>
  <si>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</si>
  <si>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</si>
  <si>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</si>
  <si>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</si>
  <si>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</si>
  <si>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</si>
  <si>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</si>
  <si>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</si>
  <si>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</si>
  <si>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</si>
  <si>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</si>
  <si>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</si>
  <si>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</si>
  <si>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</si>
  <si>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</si>
  <si>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</si>
  <si>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</si>
  <si>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</si>
  <si>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</si>
  <si>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</si>
  <si>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</si>
  <si>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</si>
  <si>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</si>
  <si>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</si>
  <si>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</si>
  <si>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</si>
  <si>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</si>
  <si>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</si>
  <si>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</si>
  <si>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</si>
  <si>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</si>
  <si>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</si>
  <si>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</si>
  <si>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</si>
  <si>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</si>
  <si>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</si>
  <si>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</si>
  <si>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</si>
  <si>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</si>
  <si>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</si>
  <si>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</si>
  <si>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</si>
  <si>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</si>
  <si>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</si>
  <si>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</si>
  <si>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</si>
  <si>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</si>
  <si>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</si>
  <si>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</si>
  <si>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</si>
  <si>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</si>
  <si>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</si>
  <si>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</si>
  <si>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</si>
  <si>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</si>
  <si>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</si>
  <si>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</si>
  <si>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</si>
  <si>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</si>
  <si>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</si>
  <si>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</si>
  <si>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</si>
  <si>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</si>
  <si>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</si>
  <si>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</si>
  <si>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</si>
  <si>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</si>
  <si>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</si>
  <si>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</si>
  <si>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</si>
  <si>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</si>
  <si>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</si>
  <si>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</si>
  <si>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</si>
  <si>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</si>
  <si>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</si>
  <si>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</si>
  <si>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</si>
  <si>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</si>
  <si>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</si>
  <si>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</si>
  <si>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</si>
  <si>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</si>
  <si>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</si>
  <si>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</si>
  <si>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</si>
  <si>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</si>
  <si>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</si>
  <si>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</si>
  <si>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</si>
  <si>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</si>
  <si>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</si>
  <si>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</si>
  <si>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</si>
  <si>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</si>
  <si>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</si>
  <si>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</si>
  <si>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</si>
  <si>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</si>
  <si>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</si>
  <si>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</si>
  <si>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</si>
  <si>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</si>
  <si>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</si>
  <si>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</si>
  <si>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</si>
  <si>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</si>
  <si>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</si>
  <si>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</si>
  <si>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</si>
  <si>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</si>
  <si>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</si>
  <si>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</si>
  <si>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</si>
  <si>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</si>
  <si>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</si>
  <si>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</si>
  <si>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</si>
  <si>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</si>
  <si>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</si>
  <si>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</si>
  <si>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</si>
  <si>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</si>
  <si>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</si>
  <si>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</si>
  <si>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</si>
  <si>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</si>
  <si>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</si>
  <si>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</si>
  <si>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</si>
  <si>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</si>
  <si>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</si>
  <si>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</si>
  <si>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</si>
  <si>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</si>
  <si>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</si>
  <si>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</si>
  <si>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</si>
  <si>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</si>
  <si>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</si>
  <si>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</si>
  <si>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</si>
  <si>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</si>
  <si>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</si>
  <si>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</si>
  <si>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</si>
  <si>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</si>
  <si>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</si>
  <si>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</si>
  <si>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</si>
  <si>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</si>
  <si>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</si>
  <si>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</si>
  <si>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</si>
  <si>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</si>
  <si>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</si>
  <si>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</si>
  <si>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</si>
  <si>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</si>
  <si>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</si>
  <si>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</si>
  <si>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</si>
  <si>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</si>
  <si>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</si>
  <si>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</si>
  <si>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</si>
  <si>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</si>
  <si>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</si>
  <si>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</si>
  <si>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</si>
  <si>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</si>
  <si>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</si>
  <si>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</si>
  <si>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</si>
  <si>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</si>
  <si>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</si>
  <si>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</si>
  <si>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</si>
  <si>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</si>
  <si>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</si>
  <si>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</si>
  <si>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</si>
  <si>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</si>
  <si>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</si>
  <si>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</si>
  <si>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</si>
  <si>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</si>
  <si>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</si>
  <si>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</si>
  <si>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</si>
  <si>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</si>
  <si>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</si>
  <si>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</si>
  <si>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</si>
  <si>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</si>
  <si>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</si>
  <si>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</si>
  <si>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</si>
  <si>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</si>
  <si>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</si>
  <si>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</si>
  <si>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</si>
  <si>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</si>
  <si>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</si>
  <si>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</si>
  <si>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</si>
  <si>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</si>
  <si>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</si>
  <si>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</si>
  <si>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</si>
  <si>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</si>
  <si>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</si>
  <si>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</si>
  <si>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</si>
  <si>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</si>
  <si>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</si>
  <si>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</si>
  <si>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</si>
  <si>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</si>
  <si>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</si>
  <si>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</si>
  <si>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</si>
  <si>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</si>
  <si>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</si>
  <si>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</si>
  <si>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</si>
  <si>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</si>
  <si>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</si>
  <si>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</si>
  <si>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</si>
  <si>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</si>
  <si>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</si>
  <si>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</si>
  <si>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</si>
  <si>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</si>
  <si>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</si>
  <si>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</si>
  <si>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</si>
  <si>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</si>
  <si>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</si>
  <si>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</si>
  <si>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</si>
  <si>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</si>
  <si>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</si>
  <si>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</si>
  <si>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</si>
  <si>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</si>
  <si>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</si>
  <si>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</si>
  <si>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</si>
  <si>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</si>
  <si>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</si>
  <si>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</si>
  <si>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</si>
  <si>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</si>
  <si>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</si>
  <si>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</si>
  <si>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</si>
  <si>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</si>
  <si>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</si>
  <si>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</si>
  <si>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</si>
  <si>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</si>
  <si>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</si>
  <si>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</si>
  <si>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</si>
  <si>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</si>
  <si>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</si>
  <si>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</si>
  <si>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</si>
  <si>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</si>
  <si>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</si>
  <si>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</si>
  <si>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</si>
  <si>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</si>
  <si>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</si>
  <si>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</si>
  <si>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</si>
  <si>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</si>
  <si>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</si>
  <si>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</si>
  <si>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</si>
  <si>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</si>
  <si>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</si>
  <si>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</si>
  <si>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</si>
  <si>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</si>
  <si>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</si>
  <si>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</si>
  <si>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</si>
  <si>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</si>
  <si>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</si>
  <si>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</si>
  <si>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</si>
  <si>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</si>
  <si>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</si>
  <si>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</si>
  <si>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</si>
  <si>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</si>
  <si>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</si>
  <si>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</si>
  <si>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</si>
  <si>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</si>
  <si>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</si>
  <si>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</si>
  <si>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</si>
  <si>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</si>
  <si>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</si>
  <si>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</si>
  <si>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</si>
  <si>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</si>
  <si>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</si>
  <si>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</si>
  <si>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</si>
  <si>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</si>
  <si>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</si>
  <si>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</si>
  <si>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</si>
  <si>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</si>
  <si>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</si>
  <si>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</si>
  <si>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</si>
  <si>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</si>
  <si>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</si>
  <si>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</si>
  <si>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</si>
  <si>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</si>
  <si>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</si>
  <si>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</si>
  <si>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</si>
  <si>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</si>
  <si>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</si>
  <si>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</si>
  <si>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</si>
  <si>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</si>
  <si>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</si>
  <si>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</si>
  <si>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</si>
  <si>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</si>
  <si>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</si>
  <si>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</si>
  <si>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</si>
  <si>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</si>
  <si>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</si>
  <si>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</si>
  <si>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</si>
  <si>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</si>
  <si>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</si>
  <si>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</si>
  <si>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</si>
  <si>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</si>
  <si>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</si>
  <si>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</si>
  <si>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</si>
  <si>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</si>
  <si>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</si>
  <si>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</si>
  <si>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</si>
  <si>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</si>
  <si>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</si>
  <si>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</si>
  <si>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</si>
  <si>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</si>
  <si>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</si>
  <si>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</si>
  <si>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</si>
  <si>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</si>
  <si>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</si>
  <si>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</si>
  <si>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</si>
  <si>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</si>
  <si>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</si>
  <si>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</si>
  <si>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</si>
  <si>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</si>
  <si>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</si>
  <si>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</si>
  <si>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</si>
  <si>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</si>
  <si>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</si>
  <si>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</si>
  <si>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</si>
  <si>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</si>
  <si>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</si>
  <si>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</si>
  <si>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</si>
  <si>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</si>
  <si>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</si>
  <si>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</si>
  <si>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</si>
  <si>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</si>
  <si>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</si>
  <si>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</si>
  <si>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</si>
  <si>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</si>
  <si>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</si>
  <si>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</si>
  <si>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</si>
  <si>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</si>
  <si>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</si>
  <si>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</si>
  <si>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</si>
  <si>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</si>
  <si>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</si>
  <si>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</si>
  <si>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</si>
  <si>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</si>
  <si>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</si>
  <si>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</si>
  <si>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</si>
  <si>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</si>
  <si>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</si>
  <si>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</si>
  <si>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</si>
  <si>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</si>
  <si>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</si>
  <si>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</si>
  <si>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</si>
  <si>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</si>
  <si>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</si>
  <si>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</si>
  <si>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</si>
  <si>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</si>
  <si>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</si>
  <si>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</si>
  <si>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</si>
  <si>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</si>
  <si>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</si>
  <si>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</si>
  <si>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</si>
  <si>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</si>
  <si>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</si>
  <si>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</si>
  <si>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</si>
  <si>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</si>
  <si>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</si>
  <si>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</si>
  <si>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</si>
  <si>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</si>
  <si>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</si>
  <si>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</si>
  <si>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</si>
  <si>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</si>
  <si>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</si>
  <si>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</si>
  <si>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</si>
  <si>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</si>
  <si>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</si>
  <si>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</si>
  <si>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</si>
  <si>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</si>
  <si>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</si>
  <si>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</si>
  <si>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</si>
  <si>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</si>
  <si>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</si>
  <si>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</si>
  <si>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</si>
  <si>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</si>
  <si>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</si>
  <si>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</si>
  <si>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</si>
  <si>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</si>
  <si>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</si>
  <si>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</si>
  <si>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</si>
  <si>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</si>
  <si>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</si>
  <si>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</si>
  <si>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</si>
  <si>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</si>
  <si>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</si>
  <si>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</si>
  <si>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</si>
  <si>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</si>
  <si>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</si>
  <si>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</si>
  <si>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</si>
  <si>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</si>
  <si>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</si>
  <si>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</si>
  <si>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</si>
  <si>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</si>
  <si>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</si>
  <si>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</si>
  <si>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</si>
  <si>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</si>
  <si>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</si>
  <si>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</si>
  <si>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</si>
  <si>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</si>
  <si>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</si>
  <si>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</si>
  <si>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</si>
  <si>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</si>
  <si>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</si>
  <si>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</si>
  <si>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</si>
  <si>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</si>
  <si>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</si>
  <si>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</si>
  <si>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</si>
  <si>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</si>
  <si>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</si>
  <si>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</si>
  <si>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</si>
  <si>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</si>
  <si>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</si>
  <si>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</si>
  <si>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</si>
  <si>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</si>
  <si>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</si>
  <si>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</si>
  <si>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</si>
  <si>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</si>
  <si>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</si>
  <si>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</si>
  <si>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</si>
  <si>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</si>
  <si>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</si>
  <si>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</si>
  <si>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</si>
  <si>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</si>
  <si>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</si>
  <si>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</si>
  <si>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</si>
  <si>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</si>
  <si>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</si>
  <si>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</si>
  <si>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</si>
  <si>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</si>
  <si>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</si>
  <si>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</si>
  <si>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</si>
  <si>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</si>
  <si>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</si>
  <si>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</si>
  <si>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</si>
  <si>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</si>
  <si>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</si>
  <si>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</si>
  <si>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</si>
  <si>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</si>
  <si>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</si>
  <si>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</si>
  <si>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</si>
  <si>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</si>
  <si>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</si>
  <si>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</si>
  <si>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</si>
  <si>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</si>
  <si>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</si>
  <si>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</si>
  <si>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</si>
  <si>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</si>
  <si>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</si>
  <si>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</si>
  <si>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</si>
  <si>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</si>
  <si>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</si>
  <si>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</si>
  <si>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</si>
  <si>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</si>
  <si>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</si>
  <si>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</si>
  <si>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</si>
  <si>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</si>
  <si>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</si>
  <si>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</si>
  <si>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</si>
  <si>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</si>
  <si>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</si>
  <si>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</si>
  <si>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</si>
  <si>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</si>
  <si>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</si>
  <si>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</si>
  <si>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</si>
  <si>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</si>
  <si>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</si>
  <si>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</si>
  <si>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</si>
  <si>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</si>
  <si>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</si>
  <si>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</si>
  <si>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</si>
  <si>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</si>
  <si>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</si>
  <si>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</si>
  <si>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</si>
  <si>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</si>
  <si>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</si>
  <si>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</si>
  <si>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</si>
  <si>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</si>
  <si>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</si>
  <si>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</si>
  <si>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</si>
  <si>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</si>
  <si>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</si>
  <si>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</si>
  <si>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</si>
  <si>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</si>
  <si>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</si>
  <si>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</si>
  <si>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</si>
  <si>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</si>
  <si>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</si>
  <si>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</si>
  <si>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</si>
  <si>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</si>
  <si>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</si>
  <si>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</si>
  <si>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</si>
  <si>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</si>
  <si>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</si>
  <si>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</si>
  <si>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</si>
  <si>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</si>
  <si>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</si>
  <si>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</si>
  <si>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</si>
  <si>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</si>
  <si>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</si>
  <si>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</si>
  <si>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</si>
  <si>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</si>
  <si>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</si>
  <si>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</si>
  <si>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</si>
  <si>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</si>
  <si>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</si>
  <si>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</si>
  <si>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</si>
  <si>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</si>
  <si>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</si>
  <si>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</si>
  <si>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</si>
  <si>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</si>
  <si>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</si>
  <si>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</si>
  <si>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</si>
  <si>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</si>
  <si>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</si>
  <si>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</si>
  <si>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</si>
  <si>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</si>
  <si>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</si>
  <si>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</si>
  <si>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</si>
  <si>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</si>
  <si>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</si>
  <si>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</si>
  <si>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</si>
  <si>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</si>
  <si>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</si>
  <si>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</si>
  <si>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</si>
  <si>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</si>
  <si>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</si>
  <si>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</si>
  <si>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</si>
  <si>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</si>
  <si>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</si>
  <si>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</si>
  <si>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</si>
  <si>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</si>
  <si>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</si>
  <si>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</si>
  <si>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</si>
  <si>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</si>
  <si>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</si>
  <si>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</si>
  <si>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</si>
  <si>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</si>
  <si>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</si>
  <si>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</si>
  <si>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</si>
  <si>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</si>
  <si>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</si>
  <si>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</si>
  <si>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</si>
  <si>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</si>
  <si>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</si>
  <si>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</si>
  <si>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</si>
  <si>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</si>
  <si>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</si>
  <si>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</si>
  <si>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</si>
  <si>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</si>
  <si>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</si>
  <si>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</si>
  <si>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</si>
  <si>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</si>
  <si>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</si>
  <si>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</si>
  <si>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</si>
  <si>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</si>
  <si>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</si>
  <si>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</si>
  <si>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</si>
  <si>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</si>
  <si>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</si>
  <si>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</si>
  <si>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</si>
  <si>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</si>
  <si>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</si>
  <si>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</si>
  <si>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</si>
  <si>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</si>
  <si>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</si>
  <si>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</si>
  <si>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</si>
  <si>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</si>
  <si>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</si>
  <si>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</si>
  <si>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</si>
  <si>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</si>
  <si>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</si>
  <si>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</si>
  <si>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</si>
  <si>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</si>
  <si>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</si>
  <si>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</si>
  <si>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</si>
  <si>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</si>
  <si>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</si>
  <si>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</si>
  <si>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</si>
  <si>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</si>
  <si>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</si>
  <si>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</si>
  <si>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</si>
  <si>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</si>
  <si>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</si>
  <si>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</si>
  <si>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</si>
  <si>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</si>
  <si>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</si>
  <si>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</si>
  <si>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</si>
  <si>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</si>
  <si>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</si>
  <si>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</si>
  <si>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</si>
  <si>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</si>
  <si>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</si>
  <si>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</si>
  <si>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</si>
  <si>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</si>
  <si>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</si>
  <si>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</si>
  <si>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</si>
  <si>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</si>
  <si>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</si>
  <si>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</si>
  <si>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</si>
  <si>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</si>
  <si>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</si>
  <si>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</si>
  <si>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</si>
  <si>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</si>
  <si>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</si>
  <si>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</si>
  <si>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</si>
  <si>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</si>
  <si>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</si>
  <si>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</si>
  <si>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</si>
  <si>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</si>
  <si>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</si>
  <si>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</si>
  <si>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</si>
  <si>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</si>
  <si>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</si>
  <si>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</si>
  <si>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</si>
  <si>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</si>
  <si>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</si>
  <si>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</si>
  <si>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</si>
  <si>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</si>
  <si>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</si>
  <si>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</si>
  <si>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</si>
  <si>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</si>
  <si>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</si>
  <si>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</si>
  <si>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</si>
  <si>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</si>
  <si>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</si>
  <si>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</si>
  <si>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</si>
  <si>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</si>
  <si>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</si>
  <si>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</si>
  <si>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</si>
  <si>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</si>
  <si>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</si>
  <si>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</si>
  <si>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</si>
  <si>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</si>
  <si>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</si>
  <si>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</si>
  <si>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</si>
  <si>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</si>
  <si>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</si>
  <si>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</si>
  <si>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</si>
  <si>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</si>
  <si>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</si>
  <si>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</si>
  <si>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</si>
  <si>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</si>
  <si>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</si>
  <si>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</si>
  <si>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</si>
  <si>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</si>
  <si>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</si>
  <si>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</si>
  <si>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</si>
  <si>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</si>
  <si>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</si>
  <si>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</si>
  <si>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</si>
  <si>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</si>
  <si>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</si>
  <si>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</si>
  <si>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</si>
  <si>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</si>
  <si>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</si>
  <si>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</si>
  <si>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</si>
  <si>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</si>
  <si>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</si>
  <si>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</si>
  <si>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</si>
  <si>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</si>
  <si>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</si>
  <si>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</si>
  <si>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</si>
  <si>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</si>
  <si>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</si>
  <si>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</si>
  <si>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</si>
  <si>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</si>
  <si>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</si>
  <si>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</si>
  <si>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</si>
  <si>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</si>
  <si>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</si>
  <si>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</si>
  <si>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</si>
  <si>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</si>
  <si>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</si>
  <si>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</si>
  <si>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</si>
  <si>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</si>
  <si>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</si>
  <si>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</si>
  <si>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</si>
  <si>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</si>
  <si>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</si>
  <si>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</si>
  <si>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</si>
  <si>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</si>
  <si>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</si>
  <si>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</si>
  <si>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</si>
  <si>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</si>
  <si>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</si>
  <si>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</si>
  <si>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</si>
  <si>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</si>
  <si>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</si>
  <si>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</si>
  <si>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</si>
  <si>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</si>
  <si>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</si>
  <si>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</si>
  <si>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</si>
  <si>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</si>
  <si>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</si>
  <si>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</si>
  <si>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</si>
  <si>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</si>
  <si>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</si>
  <si>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</si>
  <si>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</si>
  <si>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</si>
  <si>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</si>
  <si>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</si>
  <si>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</si>
  <si>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</si>
  <si>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</si>
  <si>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</si>
  <si>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</si>
  <si>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</si>
  <si>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</si>
  <si>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</si>
  <si>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</si>
  <si>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</si>
  <si>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</si>
  <si>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</si>
  <si>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</si>
  <si>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</si>
  <si>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</si>
  <si>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</si>
  <si>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</si>
  <si>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</si>
  <si>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</si>
  <si>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</si>
  <si>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</si>
  <si>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</si>
  <si>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</si>
  <si>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</si>
  <si>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</si>
  <si>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</si>
  <si>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</si>
  <si>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</si>
  <si>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</si>
  <si>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</si>
  <si>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</si>
  <si>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</si>
  <si>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</si>
  <si>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</si>
  <si>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</si>
  <si>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</si>
  <si>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</si>
  <si>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</si>
  <si>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</si>
  <si>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</si>
  <si>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</si>
  <si>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</si>
  <si>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</si>
  <si>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</si>
  <si>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</si>
  <si>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</si>
  <si>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</si>
  <si>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</si>
  <si>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</si>
  <si>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</si>
  <si>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</si>
  <si>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</si>
  <si>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</si>
  <si>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</si>
  <si>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</si>
  <si>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</si>
  <si>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</si>
  <si>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</si>
  <si>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</si>
  <si>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</si>
  <si>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</si>
  <si>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</si>
  <si>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</si>
  <si>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</si>
  <si>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</si>
  <si>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</si>
  <si>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</si>
  <si>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</si>
  <si>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</si>
  <si>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</si>
  <si>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</si>
  <si>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</si>
  <si>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</si>
  <si>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</si>
  <si>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</si>
  <si>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</si>
  <si>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</si>
  <si>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</si>
  <si>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</si>
  <si>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</si>
  <si>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</si>
  <si>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</si>
  <si>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</si>
  <si>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</si>
  <si>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</si>
  <si>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</si>
  <si>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</si>
  <si>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</si>
  <si>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</si>
  <si>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</si>
  <si>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</si>
  <si>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</si>
  <si>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</si>
  <si>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</si>
  <si>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</si>
  <si>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</si>
  <si>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</si>
  <si>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</si>
  <si>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</si>
  <si>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</si>
  <si>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</si>
  <si>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</si>
  <si>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</si>
  <si>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</si>
  <si>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</si>
  <si>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</si>
  <si>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</si>
  <si>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</si>
  <si>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</si>
  <si>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</si>
  <si>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</si>
  <si>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</si>
  <si>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</si>
  <si>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</si>
  <si>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</si>
  <si>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</si>
  <si>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</si>
  <si>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</si>
  <si>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</si>
  <si>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</si>
  <si>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</si>
  <si>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</si>
  <si>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</si>
  <si>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</si>
  <si>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</si>
  <si>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</si>
  <si>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</si>
  <si>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</si>
  <si>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</si>
  <si>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</si>
  <si>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</si>
  <si>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</si>
  <si>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</si>
  <si>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</si>
  <si>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</si>
  <si>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</si>
  <si>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</si>
  <si>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</si>
  <si>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</si>
  <si>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</si>
  <si>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</si>
  <si>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</si>
  <si>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</si>
  <si>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</si>
  <si>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</si>
  <si>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</si>
  <si>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</si>
  <si>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</si>
  <si>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</si>
  <si>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</si>
  <si>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</si>
  <si>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</si>
  <si>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</si>
  <si>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</si>
  <si>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</si>
  <si>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</si>
  <si>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</si>
  <si>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</si>
  <si>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</si>
  <si>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</si>
  <si>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</si>
  <si>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</si>
  <si>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</si>
  <si>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</si>
  <si>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</si>
  <si>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</si>
  <si>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</si>
  <si>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</si>
  <si>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</si>
  <si>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</si>
  <si>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</si>
  <si>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</si>
  <si>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</si>
  <si>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</si>
  <si>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</si>
  <si>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</si>
  <si>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</si>
  <si>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</si>
  <si>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</si>
  <si>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</si>
  <si>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</si>
  <si>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</si>
  <si>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</si>
  <si>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</si>
  <si>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</si>
  <si>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</si>
  <si>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</si>
  <si>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</si>
  <si>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</si>
  <si>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</si>
  <si>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</si>
  <si>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</si>
  <si>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</si>
  <si>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</si>
  <si>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</si>
  <si>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</si>
  <si>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</si>
  <si>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</si>
  <si>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</si>
  <si>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</si>
  <si>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</si>
  <si>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</si>
  <si>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</si>
  <si>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</si>
  <si>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</si>
  <si>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</si>
  <si>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</si>
  <si>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</si>
  <si>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</si>
  <si>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</si>
  <si>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</si>
  <si>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</si>
  <si>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</si>
  <si>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</si>
  <si>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</si>
  <si>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</si>
  <si>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</si>
  <si>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</si>
  <si>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</si>
  <si>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</si>
  <si>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</si>
  <si>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</si>
  <si>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</si>
  <si>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</si>
  <si>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</si>
  <si>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</si>
  <si>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</si>
  <si>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</si>
  <si>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</si>
  <si>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</si>
  <si>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</si>
  <si>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</si>
  <si>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</si>
  <si>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</si>
  <si>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</si>
  <si>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</si>
  <si>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</si>
  <si>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</si>
  <si>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</si>
  <si>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</si>
  <si>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</si>
  <si>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</si>
  <si>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</si>
  <si>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</si>
  <si>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</si>
  <si>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</si>
  <si>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</si>
  <si>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</si>
  <si>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</si>
  <si>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</si>
  <si>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</si>
  <si>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</si>
  <si>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</si>
  <si>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</si>
  <si>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</si>
  <si>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</si>
  <si>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</si>
  <si>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</si>
  <si>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</si>
  <si>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</si>
  <si>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</si>
  <si>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</si>
  <si>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</si>
  <si>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</si>
  <si>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</si>
  <si>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</si>
  <si>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</si>
  <si>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</si>
  <si>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</si>
  <si>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</si>
  <si>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</si>
  <si>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</si>
  <si>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</si>
  <si>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</si>
  <si>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</si>
  <si>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</si>
  <si>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</si>
  <si>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</si>
  <si>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</si>
  <si>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</si>
  <si>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</si>
  <si>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</si>
  <si>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</si>
  <si>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</si>
  <si>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</si>
  <si>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</si>
  <si>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</si>
  <si>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</si>
  <si>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</si>
  <si>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</si>
  <si>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</si>
  <si>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</si>
  <si>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</si>
  <si>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</si>
  <si>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</si>
  <si>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</si>
  <si>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</si>
  <si>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</si>
  <si>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</si>
  <si>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</si>
  <si>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</si>
  <si>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</si>
  <si>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</si>
  <si>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</si>
  <si>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</si>
  <si>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</si>
  <si>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</si>
  <si>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</si>
  <si>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</si>
  <si>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</si>
  <si>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</si>
  <si>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</si>
  <si>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</si>
  <si>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</si>
  <si>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</si>
  <si>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</si>
  <si>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</si>
  <si>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</si>
  <si>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</si>
  <si>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</si>
  <si>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</si>
  <si>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</si>
  <si>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</si>
  <si>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</si>
  <si>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</si>
  <si>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</si>
  <si>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</si>
  <si>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</si>
  <si>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</si>
  <si>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</si>
  <si>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</si>
  <si>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</si>
  <si>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</si>
  <si>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</si>
  <si>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</si>
  <si>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</si>
  <si>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</si>
  <si>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</si>
  <si>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</si>
  <si>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</si>
  <si>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</si>
  <si>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</si>
  <si>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</si>
  <si>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</si>
  <si>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</si>
  <si>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</si>
  <si>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</si>
  <si>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</si>
  <si>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</si>
  <si>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</si>
  <si>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</si>
  <si>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</si>
  <si>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</si>
  <si>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</si>
  <si>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</si>
  <si>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</si>
  <si>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</si>
  <si>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</si>
  <si>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</si>
  <si>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</si>
  <si>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</si>
  <si>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</si>
  <si>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</si>
  <si>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</si>
  <si>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</si>
  <si>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</si>
  <si>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</si>
  <si>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</si>
  <si>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</si>
  <si>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</si>
  <si>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</si>
  <si>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</si>
  <si>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</si>
  <si>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</si>
  <si>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</si>
  <si>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</si>
  <si>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</si>
  <si>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</si>
  <si>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</si>
  <si>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</si>
  <si>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</si>
  <si>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</si>
  <si>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</si>
  <si>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</si>
  <si>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</si>
  <si>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</si>
  <si>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</si>
  <si>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</si>
  <si>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</si>
  <si>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</si>
  <si>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</si>
  <si>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</si>
  <si>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</si>
  <si>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</si>
  <si>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</si>
  <si>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</si>
  <si>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</si>
  <si>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</si>
  <si>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</si>
  <si>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</si>
  <si>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</si>
  <si>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</si>
  <si>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</si>
  <si>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</si>
  <si>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</si>
  <si>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</si>
  <si>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</si>
  <si>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</si>
  <si>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</si>
  <si>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</si>
  <si>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</si>
  <si>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</si>
  <si>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</si>
  <si>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</si>
  <si>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</si>
  <si>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</si>
  <si>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</si>
  <si>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</si>
  <si>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</si>
  <si>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</si>
  <si>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</si>
  <si>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</si>
  <si>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</si>
  <si>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</si>
  <si>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</si>
  <si>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</si>
  <si>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</si>
  <si>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</si>
  <si>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</si>
  <si>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</si>
  <si>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</si>
  <si>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</si>
  <si>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</si>
  <si>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</si>
  <si>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</si>
  <si>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</si>
  <si>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</si>
  <si>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</si>
  <si>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</si>
  <si>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</si>
  <si>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</si>
  <si>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</si>
  <si>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</si>
  <si>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</si>
  <si>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</si>
  <si>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</si>
  <si>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</si>
  <si>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</si>
  <si>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</si>
  <si>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</si>
  <si>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</si>
  <si>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</si>
  <si>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</si>
  <si>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</si>
  <si>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</si>
  <si>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</si>
  <si>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</si>
  <si>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</si>
  <si>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</si>
  <si>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</si>
  <si>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</si>
  <si>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</si>
  <si>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</si>
  <si>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</si>
  <si>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</si>
  <si>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</si>
  <si>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</si>
  <si>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</si>
  <si>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</si>
  <si>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</si>
  <si>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</si>
  <si>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</si>
  <si>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</si>
  <si>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</si>
  <si>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</si>
  <si>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</si>
  <si>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</si>
  <si>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</si>
  <si>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</si>
  <si>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</si>
  <si>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</si>
  <si>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</si>
  <si>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</si>
  <si>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</si>
  <si>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</si>
  <si>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</si>
  <si>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</si>
  <si>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</si>
  <si>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</si>
  <si>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</si>
  <si>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</si>
  <si>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</si>
  <si>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</si>
  <si>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</si>
  <si>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</si>
  <si>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</si>
  <si>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</si>
  <si>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</si>
  <si>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</si>
  <si>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</si>
  <si>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</si>
  <si>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</si>
  <si>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</si>
  <si>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</si>
  <si>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</si>
  <si>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</si>
  <si>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</si>
  <si>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</si>
  <si>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</si>
  <si>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</si>
  <si>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</si>
  <si>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</si>
  <si>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</si>
  <si>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</si>
  <si>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</si>
  <si>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</si>
  <si>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</si>
  <si>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</si>
  <si>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</si>
  <si>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</si>
  <si>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</si>
  <si>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</si>
  <si>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</si>
  <si>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</si>
  <si>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</si>
  <si>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</si>
  <si>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</si>
  <si>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</si>
  <si>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</si>
  <si>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</si>
  <si>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</si>
  <si>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</si>
  <si>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</si>
  <si>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</si>
  <si>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</si>
  <si>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</si>
  <si>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</si>
  <si>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</si>
  <si>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</si>
  <si>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</si>
  <si>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</si>
  <si>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</si>
  <si>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</si>
  <si>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</si>
  <si>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</si>
  <si>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</si>
  <si>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</si>
  <si>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</si>
  <si>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</si>
  <si>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</si>
  <si>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</si>
  <si>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</si>
  <si>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</si>
  <si>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</si>
  <si>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</si>
  <si>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</si>
  <si>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</si>
  <si>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</si>
  <si>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</si>
  <si>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</si>
  <si>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</si>
  <si>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</si>
  <si>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</si>
  <si>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</si>
  <si>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</si>
  <si>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</si>
  <si>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</si>
  <si>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</si>
  <si>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</si>
  <si>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</si>
  <si>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</si>
  <si>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</si>
  <si>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</si>
  <si>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</si>
  <si>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</si>
  <si>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</si>
  <si>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</si>
  <si>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</si>
  <si>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</si>
  <si>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</si>
  <si>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</si>
  <si>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</si>
  <si>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</si>
  <si>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</si>
  <si>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</si>
  <si>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</si>
  <si>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</si>
  <si>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</si>
  <si>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</si>
  <si>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</si>
  <si>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</si>
  <si>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</si>
  <si>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</si>
  <si>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</si>
  <si>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</si>
  <si>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</si>
  <si>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</si>
  <si>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</si>
  <si>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</si>
  <si>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</si>
  <si>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</si>
  <si>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</si>
  <si>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</si>
  <si>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</si>
  <si>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</si>
  <si>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</si>
  <si>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</si>
  <si>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</si>
  <si>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</si>
  <si>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</si>
  <si>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</si>
  <si>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</si>
  <si>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</si>
  <si>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</si>
  <si>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</si>
  <si>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</si>
  <si>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</si>
  <si>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</si>
  <si>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</si>
  <si>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</si>
  <si>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</si>
  <si>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</si>
  <si>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</si>
  <si>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</si>
  <si>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</si>
  <si>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</si>
  <si>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</si>
  <si>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</si>
  <si>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</si>
  <si>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</si>
  <si>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</si>
  <si>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</si>
  <si>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</si>
  <si>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</si>
  <si>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</si>
  <si>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</si>
  <si>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</si>
  <si>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</si>
  <si>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</si>
  <si>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</si>
  <si>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</si>
  <si>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</si>
  <si>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</si>
  <si>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</si>
  <si>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</si>
  <si>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</si>
  <si>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</si>
  <si>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</si>
  <si>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</si>
  <si>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</si>
  <si>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</si>
  <si>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</si>
  <si>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</si>
  <si>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</si>
  <si>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</si>
  <si>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</si>
  <si>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</si>
  <si>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</si>
  <si>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</si>
  <si>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</si>
  <si>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</si>
  <si>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</si>
  <si>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</si>
  <si>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</si>
  <si>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</si>
  <si>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</si>
  <si>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</si>
  <si>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</si>
  <si>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</si>
  <si>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</si>
  <si>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</si>
  <si>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</si>
  <si>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</si>
  <si>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</si>
  <si>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</si>
  <si>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</si>
  <si>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</si>
  <si>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</si>
  <si>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</si>
  <si>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</si>
  <si>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</si>
  <si>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</si>
  <si>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</si>
  <si>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</si>
  <si>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</si>
  <si>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</si>
  <si>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</si>
  <si>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</si>
  <si>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</si>
  <si>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</si>
  <si>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</si>
  <si>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</si>
  <si>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</si>
  <si>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</si>
  <si>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</si>
  <si>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</si>
  <si>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</si>
  <si>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</si>
  <si>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</si>
  <si>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</si>
  <si>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</si>
  <si>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</si>
  <si>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</si>
  <si>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</si>
  <si>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</si>
  <si>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</si>
  <si>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</si>
  <si>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</si>
  <si>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</si>
  <si>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</si>
  <si>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</si>
  <si>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</si>
  <si>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</si>
  <si>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</si>
  <si>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</si>
  <si>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</si>
  <si>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</si>
  <si>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</si>
  <si>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</si>
  <si>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</si>
  <si>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</si>
  <si>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</si>
  <si>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</si>
  <si>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</si>
  <si>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</si>
  <si>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</si>
  <si>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</si>
  <si>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</si>
  <si>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</si>
  <si>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</si>
  <si>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</si>
  <si>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</si>
  <si>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</si>
  <si>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</si>
  <si>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</si>
  <si>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</si>
  <si>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</si>
  <si>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</si>
  <si>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</si>
  <si>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</si>
  <si>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</si>
  <si>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</si>
  <si>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</si>
  <si>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</si>
  <si>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</si>
  <si>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</si>
  <si>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</si>
  <si>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</si>
  <si>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</si>
  <si>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</si>
  <si>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</si>
  <si>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</si>
  <si>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</si>
  <si>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</si>
  <si>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</si>
  <si>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</si>
  <si>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</si>
  <si>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</si>
  <si>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</si>
  <si>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</si>
  <si>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</si>
  <si>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</si>
  <si>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</si>
  <si>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</si>
  <si>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</si>
  <si>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</si>
  <si>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</si>
  <si>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</si>
  <si>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</si>
  <si>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</si>
  <si>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</si>
  <si>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</si>
  <si>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</si>
  <si>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</si>
  <si>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</si>
  <si>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</si>
  <si>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</si>
  <si>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</si>
  <si>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</si>
  <si>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</si>
  <si>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</si>
  <si>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</si>
  <si>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</si>
  <si>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</si>
  <si>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</si>
  <si>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</si>
  <si>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</si>
  <si>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</si>
  <si>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</si>
  <si>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</si>
  <si>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</si>
  <si>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</si>
  <si>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</si>
  <si>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</si>
  <si>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</si>
  <si>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</si>
  <si>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</si>
  <si>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</si>
  <si>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</si>
  <si>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</si>
  <si>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</si>
  <si>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</si>
  <si>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</si>
  <si>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</si>
  <si>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</si>
  <si>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</si>
  <si>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</si>
  <si>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</si>
  <si>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</si>
  <si>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</si>
  <si>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</si>
  <si>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</si>
  <si>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</si>
  <si>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</si>
  <si>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</si>
  <si>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</si>
  <si>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</si>
  <si>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</si>
  <si>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</si>
  <si>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</si>
  <si>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</si>
  <si>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</si>
  <si>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</si>
  <si>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</si>
  <si>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</si>
  <si>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</si>
  <si>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</si>
  <si>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</si>
  <si>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</si>
  <si>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</si>
  <si>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</si>
  <si>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</si>
  <si>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</si>
  <si>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</si>
  <si>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</si>
  <si>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</si>
  <si>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</si>
  <si>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</si>
  <si>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</si>
  <si>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</si>
  <si>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</si>
  <si>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</si>
  <si>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</si>
  <si>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</si>
  <si>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</si>
  <si>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</si>
  <si>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</si>
  <si>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</si>
  <si>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</si>
  <si>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</si>
  <si>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</si>
  <si>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</si>
  <si>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</si>
  <si>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</si>
  <si>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</si>
  <si>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</si>
  <si>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</si>
  <si>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</si>
  <si>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</si>
  <si>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</si>
  <si>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</si>
  <si>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</si>
  <si>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</si>
  <si>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</si>
  <si>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</si>
  <si>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</si>
  <si>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</si>
  <si>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</si>
  <si>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</si>
  <si>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</si>
  <si>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</si>
  <si>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</si>
  <si>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</si>
  <si>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</si>
  <si>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</si>
  <si>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</si>
  <si>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</si>
  <si>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</si>
  <si>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</si>
  <si>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</si>
  <si>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</si>
  <si>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</si>
  <si>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</si>
  <si>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</si>
  <si>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</si>
  <si>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</si>
  <si>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</si>
  <si>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</si>
  <si>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</si>
  <si>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</si>
  <si>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</si>
  <si>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</si>
  <si>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</si>
  <si>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</si>
  <si>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</si>
  <si>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</si>
  <si>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</si>
  <si>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</si>
  <si>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</si>
  <si>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</si>
  <si>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</si>
  <si>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</si>
  <si>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</si>
  <si>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</si>
  <si>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</si>
  <si>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</si>
  <si>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</si>
  <si>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</si>
  <si>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</si>
  <si>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</si>
  <si>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</si>
  <si>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</si>
  <si>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</si>
  <si>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</si>
  <si>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</si>
  <si>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</si>
  <si>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</si>
  <si>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</si>
  <si>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</si>
  <si>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</si>
  <si>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</si>
  <si>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</si>
  <si>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</si>
  <si>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</si>
  <si>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</si>
  <si>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</si>
  <si>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</si>
  <si>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</si>
  <si>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</si>
  <si>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</si>
  <si>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</si>
  <si>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</si>
  <si>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</si>
  <si>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</si>
  <si>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</si>
  <si>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</si>
  <si>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</si>
  <si>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</si>
  <si>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</si>
  <si>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</si>
  <si>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</si>
  <si>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</si>
  <si>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</si>
  <si>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</si>
  <si>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</si>
  <si>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</si>
  <si>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</si>
  <si>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</si>
  <si>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</si>
  <si>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</si>
  <si>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</si>
  <si>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</si>
  <si>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</si>
  <si>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</si>
  <si>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</si>
  <si>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</si>
  <si>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</si>
  <si>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</si>
  <si>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</si>
  <si>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</si>
  <si>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</si>
  <si>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</si>
  <si>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</si>
  <si>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</si>
  <si>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</si>
  <si>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</si>
  <si>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</si>
  <si>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</si>
  <si>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</si>
  <si>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</si>
  <si>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</si>
  <si>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</si>
  <si>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</si>
  <si>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</si>
  <si>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</si>
  <si>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</si>
  <si>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</si>
  <si>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</si>
  <si>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</si>
  <si>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</si>
  <si>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</si>
  <si>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</si>
  <si>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</si>
  <si>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</si>
  <si>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</si>
  <si>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</si>
  <si>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</si>
  <si>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</si>
  <si>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</si>
  <si>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</si>
  <si>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</si>
  <si>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</si>
  <si>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</si>
  <si>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</si>
  <si>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</si>
  <si>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</si>
  <si>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</si>
  <si>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</si>
  <si>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</si>
  <si>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</si>
  <si>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</si>
  <si>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</si>
  <si>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</si>
  <si>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</si>
  <si>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</si>
  <si>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</si>
  <si>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</si>
  <si>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</si>
  <si>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</si>
  <si>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</si>
  <si>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</si>
  <si>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</si>
  <si>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</si>
  <si>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</si>
  <si>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</si>
  <si>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</si>
  <si>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</si>
  <si>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</si>
  <si>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</si>
  <si>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</si>
  <si>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</si>
  <si>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</si>
  <si>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</si>
  <si>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</si>
  <si>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</si>
  <si>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</si>
  <si>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</si>
  <si>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</si>
  <si>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</si>
  <si>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</si>
  <si>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</si>
  <si>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</si>
  <si>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</si>
  <si>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</si>
  <si>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</si>
  <si>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</si>
  <si>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</si>
  <si>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</si>
  <si>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</si>
  <si>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</si>
  <si>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</si>
  <si>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</si>
  <si>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</si>
  <si>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</si>
  <si>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</si>
  <si>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</si>
  <si>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</si>
  <si>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</si>
  <si>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</si>
  <si>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</si>
  <si>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</si>
  <si>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</si>
  <si>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</si>
  <si>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</si>
  <si>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</si>
  <si>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</si>
  <si>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</si>
  <si>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</si>
  <si>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</si>
  <si>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</si>
  <si>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</si>
  <si>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</si>
  <si>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</si>
  <si>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</si>
  <si>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</si>
  <si>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</si>
  <si>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</si>
  <si>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</si>
  <si>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</si>
  <si>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</si>
  <si>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</si>
  <si>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</si>
  <si>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</si>
  <si>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</si>
  <si>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</si>
  <si>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</si>
  <si>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</si>
  <si>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</si>
  <si>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</si>
  <si>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</si>
  <si>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</si>
  <si>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</si>
  <si>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</si>
  <si>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</si>
  <si>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</si>
  <si>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</si>
  <si>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</si>
  <si>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</si>
  <si>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</si>
  <si>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</si>
  <si>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</si>
  <si>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</si>
  <si>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</si>
  <si>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</si>
  <si>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</si>
  <si>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</si>
  <si>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</si>
  <si>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</si>
  <si>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</si>
  <si>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</si>
  <si>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</si>
  <si>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</si>
  <si>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</si>
  <si>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</si>
  <si>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</si>
  <si>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</si>
  <si>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</si>
  <si>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</si>
  <si>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</si>
  <si>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</si>
  <si>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</si>
  <si>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</si>
  <si>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</si>
  <si>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</si>
  <si>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</si>
  <si>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</si>
  <si>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</si>
  <si>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</si>
  <si>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</si>
  <si>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</si>
  <si>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</si>
  <si>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</si>
  <si>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</si>
  <si>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</si>
  <si>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</si>
  <si>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</si>
  <si>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</si>
  <si>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</si>
  <si>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</si>
  <si>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</si>
  <si>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</si>
  <si>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</si>
  <si>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</si>
  <si>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</si>
  <si>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</si>
  <si>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</si>
  <si>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</si>
  <si>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</si>
  <si>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</si>
  <si>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</si>
  <si>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</si>
  <si>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</si>
  <si>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</si>
  <si>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</si>
  <si>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</si>
  <si>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</si>
  <si>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</si>
  <si>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</si>
  <si>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</si>
  <si>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</si>
  <si>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</si>
  <si>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</si>
  <si>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</si>
  <si>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</si>
  <si>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</si>
  <si>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</si>
  <si>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</si>
  <si>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</si>
  <si>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</si>
  <si>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</si>
  <si>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</si>
  <si>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</si>
  <si>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</si>
  <si>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</si>
  <si>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</si>
  <si>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</si>
  <si>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</si>
  <si>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</si>
  <si>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</si>
  <si>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</si>
  <si>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</si>
  <si>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</si>
  <si>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</si>
  <si>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</si>
  <si>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</si>
  <si>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</si>
  <si>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</si>
  <si>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</si>
  <si>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</si>
  <si>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</si>
  <si>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</si>
  <si>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</si>
  <si>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</si>
  <si>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</si>
  <si>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</si>
  <si>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</si>
  <si>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</si>
  <si>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</si>
  <si>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</si>
  <si>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</si>
  <si>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</si>
  <si>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</si>
  <si>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</si>
  <si>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</si>
  <si>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</si>
  <si>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</si>
  <si>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</si>
  <si>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</si>
  <si>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</si>
  <si>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</si>
  <si>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</si>
  <si>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</si>
  <si>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</si>
  <si>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</si>
  <si>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</si>
  <si>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</si>
  <si>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</si>
  <si>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</si>
  <si>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</si>
  <si>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</si>
  <si>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</si>
  <si>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</si>
  <si>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</si>
  <si>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</si>
  <si>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</si>
  <si>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</si>
  <si>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</si>
  <si>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</si>
  <si>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</si>
  <si>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</si>
  <si>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</si>
  <si>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</si>
  <si>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</si>
  <si>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</si>
  <si>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</si>
  <si>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</si>
  <si>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</si>
  <si>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</si>
  <si>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</si>
  <si>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</si>
  <si>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</si>
  <si>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</si>
  <si>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</si>
  <si>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</si>
  <si>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</si>
  <si>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</si>
  <si>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</si>
  <si>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</si>
  <si>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</si>
  <si>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</si>
  <si>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</si>
  <si>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</si>
  <si>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</si>
  <si>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</si>
  <si>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</si>
  <si>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</si>
  <si>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</si>
  <si>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</si>
  <si>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</si>
  <si>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</si>
  <si>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</si>
  <si>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</si>
  <si>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</si>
  <si>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</si>
  <si>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</si>
  <si>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</si>
  <si>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</si>
  <si>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</si>
  <si>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</si>
  <si>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</si>
  <si>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</si>
  <si>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</si>
  <si>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</si>
  <si>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</si>
  <si>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</si>
  <si>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</si>
  <si>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</si>
  <si>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</si>
  <si>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</si>
  <si>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</si>
  <si>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</si>
  <si>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</si>
  <si>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</si>
  <si>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</si>
  <si>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</si>
  <si>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</si>
  <si>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</si>
  <si>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</si>
  <si>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</si>
  <si>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</si>
  <si>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</si>
  <si>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</si>
  <si>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</si>
  <si>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</si>
  <si>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</si>
  <si>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</si>
  <si>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</si>
  <si>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</si>
  <si>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</si>
  <si>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</si>
  <si>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</si>
  <si>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</si>
  <si>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</si>
  <si>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</si>
  <si>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</si>
  <si>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</si>
  <si>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</si>
  <si>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</si>
  <si>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</si>
  <si>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</si>
  <si>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</si>
  <si>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</si>
  <si>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</si>
  <si>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</si>
  <si>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</si>
  <si>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</si>
  <si>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</si>
  <si>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</si>
  <si>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</si>
  <si>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</si>
  <si>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</si>
  <si>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</si>
  <si>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</si>
  <si>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</si>
  <si>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</si>
  <si>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</si>
  <si>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</si>
  <si>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</si>
  <si>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</si>
  <si>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</si>
  <si>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</si>
  <si>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</si>
  <si>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</si>
  <si>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</si>
  <si>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</si>
  <si>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</si>
  <si>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</si>
  <si>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</si>
  <si>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</si>
  <si>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</si>
  <si>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</si>
  <si>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</si>
  <si>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</si>
  <si>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</si>
  <si>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</si>
  <si>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</si>
  <si>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</si>
  <si>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</si>
  <si>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</si>
  <si>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</si>
  <si>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</si>
  <si>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</si>
  <si>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</si>
  <si>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</si>
  <si>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</si>
  <si>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</si>
  <si>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</si>
  <si>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</si>
  <si>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</si>
  <si>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</si>
  <si>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</si>
  <si>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</si>
  <si>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</si>
  <si>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</si>
  <si>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</si>
  <si>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</si>
  <si>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</si>
  <si>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</si>
  <si>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</si>
  <si>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</si>
  <si>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</si>
  <si>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</si>
  <si>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</si>
  <si>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</si>
  <si>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</si>
  <si>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</si>
  <si>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</si>
  <si>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</si>
  <si>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</si>
  <si>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</si>
  <si>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</si>
  <si>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</si>
  <si>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</si>
  <si>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</si>
  <si>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</si>
  <si>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</si>
  <si>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</si>
  <si>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</si>
  <si>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</si>
  <si>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</si>
  <si>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</si>
  <si>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</si>
  <si>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</si>
  <si>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</si>
  <si>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</si>
  <si>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</si>
  <si>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</si>
  <si>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</si>
  <si>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</si>
  <si>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</si>
  <si>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</si>
  <si>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</si>
  <si>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</si>
  <si>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</si>
  <si>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</si>
  <si>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</si>
  <si>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</si>
  <si>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</si>
  <si>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</si>
  <si>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</si>
  <si>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</si>
  <si>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</si>
  <si>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</si>
  <si>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</si>
  <si>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</si>
  <si>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</si>
  <si>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</si>
  <si>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</si>
  <si>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</si>
  <si>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</si>
  <si>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</si>
  <si>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</si>
  <si>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</si>
  <si>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</si>
  <si>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</si>
  <si>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</si>
  <si>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</si>
  <si>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</si>
  <si>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</si>
  <si>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</si>
  <si>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</si>
  <si>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</si>
  <si>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</si>
  <si>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</si>
  <si>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</si>
  <si>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</si>
  <si>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</si>
  <si>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</si>
  <si>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</si>
  <si>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</si>
  <si>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</si>
  <si>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</si>
  <si>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</si>
  <si>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</si>
  <si>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</si>
  <si>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</si>
  <si>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</si>
  <si>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</si>
  <si>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</si>
  <si>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</si>
  <si>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</si>
  <si>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</si>
  <si>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</si>
  <si>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</si>
  <si>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</si>
  <si>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</si>
  <si>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</si>
  <si>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</si>
  <si>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</si>
  <si>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</si>
  <si>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</si>
  <si>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</si>
  <si>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</si>
  <si>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</si>
  <si>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</si>
  <si>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</si>
  <si>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</si>
  <si>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</si>
  <si>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</si>
  <si>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</si>
  <si>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</si>
  <si>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</si>
  <si>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</si>
  <si>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</si>
  <si>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</si>
  <si>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</si>
  <si>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</si>
  <si>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</si>
  <si>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</si>
  <si>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</si>
  <si>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</si>
  <si>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</si>
  <si>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</si>
  <si>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</si>
  <si>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</si>
  <si>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</si>
  <si>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</si>
  <si>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</si>
  <si>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</si>
  <si>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</si>
  <si>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</si>
  <si>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</si>
  <si>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</si>
  <si>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</si>
  <si>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</si>
  <si>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</si>
  <si>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</si>
  <si>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</si>
  <si>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</si>
  <si>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</si>
  <si>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</si>
  <si>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</si>
  <si>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</si>
  <si>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</si>
  <si>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</si>
  <si>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</si>
  <si>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</si>
  <si>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</si>
  <si>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</si>
  <si>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</si>
  <si>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</si>
  <si>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</si>
  <si>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</si>
  <si>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</si>
  <si>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</si>
  <si>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</si>
  <si>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</si>
  <si>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</si>
  <si>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</si>
  <si>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</si>
  <si>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</si>
  <si>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</si>
  <si>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</si>
  <si>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</si>
  <si>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</si>
  <si>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</si>
  <si>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</si>
  <si>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</si>
  <si>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</si>
  <si>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</si>
  <si>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</si>
  <si>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</si>
  <si>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</si>
  <si>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</si>
  <si>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</si>
  <si>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</si>
  <si>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</si>
  <si>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</si>
  <si>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</si>
  <si>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</si>
  <si>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</si>
  <si>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</si>
  <si>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</si>
  <si>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</si>
  <si>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</si>
  <si>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</si>
  <si>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</si>
  <si>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</si>
  <si>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</si>
  <si>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</si>
  <si>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</si>
  <si>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</si>
  <si>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</si>
  <si>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</si>
  <si>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</si>
  <si>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</si>
  <si>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</si>
  <si>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</si>
  <si>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</si>
  <si>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</si>
  <si>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</si>
  <si>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</si>
  <si>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</si>
  <si>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</si>
  <si>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</si>
  <si>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</si>
  <si>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</si>
  <si>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</si>
  <si>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</si>
  <si>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</si>
  <si>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</si>
  <si>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</si>
  <si>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</si>
  <si>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</si>
  <si>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</si>
  <si>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</si>
  <si>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</si>
  <si>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</si>
  <si>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</si>
  <si>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</si>
  <si>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</si>
  <si>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</si>
  <si>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</si>
  <si>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</si>
  <si>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</si>
  <si>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</si>
  <si>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</si>
  <si>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</si>
  <si>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</si>
  <si>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</si>
  <si>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</si>
  <si>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</si>
  <si>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</si>
  <si>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</si>
  <si>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</si>
  <si>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</si>
  <si>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</si>
  <si>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</si>
  <si>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</si>
  <si>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</si>
  <si>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</si>
  <si>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</si>
  <si>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</si>
  <si>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</si>
  <si>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</si>
  <si>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</si>
  <si>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</si>
  <si>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</si>
  <si>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</si>
  <si>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</si>
  <si>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</si>
  <si>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</si>
  <si>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</si>
  <si>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</si>
  <si>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</si>
  <si>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</si>
  <si>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</si>
  <si>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</si>
  <si>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</si>
  <si>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</si>
  <si>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</si>
  <si>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</si>
  <si>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</si>
  <si>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</si>
  <si>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</si>
  <si>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</si>
  <si>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</si>
  <si>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</si>
  <si>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</si>
  <si>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</si>
  <si>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</si>
  <si>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</si>
  <si>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</si>
  <si>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</si>
  <si>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</si>
  <si>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</si>
  <si>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</si>
  <si>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</si>
  <si>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</si>
  <si>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</si>
  <si>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</si>
  <si>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</si>
  <si>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</si>
  <si>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</si>
  <si>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</si>
  <si>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</si>
  <si>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</si>
  <si>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</si>
  <si>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</si>
  <si>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</si>
  <si>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</si>
  <si>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</si>
  <si>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</si>
  <si>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</si>
  <si>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</si>
  <si>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</si>
  <si>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</si>
  <si>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</si>
  <si>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</si>
  <si>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</si>
  <si>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</si>
  <si>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</si>
  <si>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</si>
  <si>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</si>
  <si>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</si>
  <si>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</si>
  <si>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</si>
  <si>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</si>
  <si>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</si>
  <si>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</si>
  <si>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</si>
  <si>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</si>
  <si>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</si>
  <si>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</si>
  <si>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</si>
  <si>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</si>
  <si>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</si>
  <si>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</si>
  <si>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</si>
  <si>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</si>
  <si>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</si>
  <si>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</si>
  <si>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</si>
  <si>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</si>
  <si>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</si>
  <si>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</si>
  <si>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</si>
  <si>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</si>
  <si>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</si>
  <si>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</si>
  <si>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</si>
  <si>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</si>
  <si>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</si>
  <si>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</si>
  <si>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</si>
  <si>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</si>
  <si>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</si>
  <si>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</si>
  <si>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</si>
  <si>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</si>
  <si>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</si>
  <si>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</si>
  <si>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</si>
  <si>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</si>
  <si>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</si>
  <si>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</si>
  <si>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</si>
  <si>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</si>
  <si>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</si>
  <si>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</si>
  <si>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</si>
  <si>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</si>
  <si>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</si>
  <si>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</si>
  <si>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</si>
  <si>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</si>
  <si>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</si>
  <si>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</si>
  <si>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</si>
  <si>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</si>
  <si>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</si>
  <si>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</si>
  <si>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</si>
  <si>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</si>
  <si>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</si>
  <si>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</si>
  <si>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</si>
  <si>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</si>
  <si>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</si>
  <si>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</si>
  <si>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</si>
  <si>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</si>
  <si>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</si>
  <si>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</si>
  <si>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</si>
  <si>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</si>
  <si>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</si>
  <si>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</si>
  <si>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</si>
  <si>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</si>
  <si>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</si>
  <si>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</si>
  <si>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</si>
  <si>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</si>
  <si>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</si>
  <si>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</si>
  <si>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</si>
  <si>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</si>
  <si>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</si>
  <si>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</si>
  <si>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</si>
  <si>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</si>
  <si>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</si>
  <si>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</si>
  <si>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</si>
  <si>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</si>
  <si>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</si>
  <si>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</si>
  <si>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</si>
  <si>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</si>
  <si>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</si>
  <si>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</si>
  <si>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</si>
  <si>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</si>
  <si>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</si>
  <si>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</si>
  <si>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</si>
  <si>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</si>
  <si>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</si>
  <si>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</si>
  <si>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</si>
  <si>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</si>
  <si>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</si>
  <si>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</si>
  <si>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</si>
  <si>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</si>
  <si>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</si>
  <si>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</si>
  <si>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</si>
  <si>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</si>
  <si>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</si>
  <si>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</si>
  <si>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</si>
  <si>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</si>
  <si>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</si>
  <si>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</si>
  <si>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</si>
  <si>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</si>
  <si>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</si>
  <si>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</si>
  <si>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</si>
  <si>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</si>
  <si>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</si>
  <si>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</si>
  <si>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</si>
  <si>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</si>
  <si>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</si>
  <si>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</si>
  <si>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</si>
  <si>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</si>
  <si>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</si>
  <si>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</si>
  <si>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</si>
  <si>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</si>
  <si>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</si>
  <si>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</si>
  <si>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</si>
  <si>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</si>
  <si>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</si>
  <si>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</si>
  <si>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</si>
  <si>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</si>
  <si>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</si>
  <si>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</si>
  <si>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</si>
  <si>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</si>
  <si>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</si>
  <si>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</si>
  <si>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</si>
  <si>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</si>
  <si>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</si>
  <si>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</si>
  <si>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</si>
  <si>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</si>
  <si>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</si>
  <si>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</si>
  <si>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</si>
  <si>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</si>
  <si>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</si>
  <si>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</si>
  <si>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</si>
  <si>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</si>
  <si>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</si>
  <si>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</si>
  <si>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</si>
  <si>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</si>
  <si>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</si>
  <si>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</si>
  <si>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</si>
  <si>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</si>
  <si>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</si>
  <si>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</si>
  <si>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</si>
  <si>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</si>
  <si>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</si>
  <si>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</si>
  <si>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</si>
  <si>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</si>
  <si>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</si>
  <si>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</si>
  <si>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</si>
  <si>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</si>
  <si>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</si>
  <si>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</si>
  <si>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</si>
  <si>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</si>
  <si>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</si>
  <si>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</si>
  <si>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</si>
  <si>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</si>
  <si>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</si>
  <si>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</si>
  <si>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</si>
  <si>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</si>
  <si>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</si>
  <si>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</si>
  <si>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</si>
  <si>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</si>
  <si>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</si>
  <si>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</si>
  <si>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</si>
  <si>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</si>
  <si>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</si>
  <si>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</si>
  <si>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</si>
  <si>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</si>
  <si>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</si>
  <si>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</si>
  <si>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</si>
  <si>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</si>
  <si>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</si>
  <si>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</si>
  <si>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</si>
  <si>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</si>
  <si>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</si>
  <si>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</si>
  <si>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</si>
  <si>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</si>
  <si>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</si>
  <si>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</si>
  <si>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</si>
  <si>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</si>
  <si>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</si>
  <si>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</si>
  <si>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</si>
  <si>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</si>
  <si>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</si>
  <si>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</si>
  <si>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</si>
  <si>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</si>
  <si>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</si>
  <si>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</si>
  <si>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</si>
  <si>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</si>
  <si>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</si>
  <si>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</si>
  <si>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</si>
  <si>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</si>
  <si>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</si>
  <si>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</si>
  <si>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</si>
  <si>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</si>
  <si>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</si>
  <si>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</si>
  <si>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</si>
  <si>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</si>
  <si>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</si>
  <si>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</si>
  <si>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</si>
  <si>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</si>
  <si>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</si>
  <si>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</si>
  <si>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</si>
  <si>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</si>
  <si>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</si>
  <si>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</si>
  <si>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</si>
  <si>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</si>
  <si>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</si>
  <si>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</si>
  <si>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</si>
  <si>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</si>
  <si>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</si>
  <si>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</si>
  <si>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</si>
  <si>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</si>
  <si>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</si>
  <si>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</si>
  <si>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</si>
  <si>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</si>
  <si>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</si>
  <si>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</si>
  <si>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</si>
  <si>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</si>
  <si>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</si>
  <si>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</si>
  <si>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</si>
  <si>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</si>
  <si>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</si>
  <si>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</si>
  <si>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</si>
  <si>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</si>
  <si>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</si>
  <si>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</si>
  <si>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</si>
  <si>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</si>
  <si>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</si>
  <si>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</si>
  <si>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</si>
  <si>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</si>
  <si>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</si>
  <si>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</si>
  <si>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</si>
  <si>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</si>
  <si>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</si>
  <si>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</si>
  <si>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</si>
  <si>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</si>
  <si>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</si>
  <si>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</si>
  <si>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</si>
  <si>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</si>
  <si>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</si>
  <si>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</si>
  <si>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</si>
  <si>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</si>
  <si>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</si>
  <si>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</si>
  <si>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</si>
  <si>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</si>
  <si>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</si>
  <si>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</si>
  <si>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</si>
  <si>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</si>
  <si>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</si>
  <si>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</si>
  <si>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</si>
  <si>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</si>
  <si>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</si>
  <si>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</si>
  <si>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</si>
  <si>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</si>
  <si>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</si>
  <si>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</si>
  <si>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</si>
  <si>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</si>
  <si>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</si>
  <si>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</si>
  <si>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</si>
  <si>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</si>
  <si>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</si>
  <si>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</si>
  <si>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</si>
  <si>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</si>
  <si>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</si>
  <si>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</si>
  <si>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</si>
  <si>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</si>
  <si>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</si>
  <si>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</si>
  <si>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</si>
  <si>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</si>
  <si>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</si>
  <si>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</si>
  <si>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</si>
  <si>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</si>
  <si>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</si>
  <si>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</si>
  <si>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</si>
  <si>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</si>
  <si>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</si>
  <si>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</si>
  <si>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</si>
  <si>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</si>
  <si>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</si>
  <si>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</si>
  <si>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</si>
  <si>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</si>
  <si>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</si>
  <si>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</si>
  <si>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</si>
  <si>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</si>
  <si>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</si>
  <si>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</si>
  <si>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</si>
  <si>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</si>
  <si>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</si>
  <si>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</si>
  <si>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</si>
  <si>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</si>
  <si>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</si>
  <si>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</si>
  <si>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</si>
  <si>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</si>
  <si>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</si>
  <si>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</si>
  <si>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</si>
  <si>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</si>
  <si>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</si>
  <si>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</si>
  <si>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</si>
  <si>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</si>
  <si>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</si>
  <si>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</si>
  <si>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</si>
  <si>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</si>
  <si>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</si>
  <si>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</si>
  <si>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</si>
  <si>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</si>
  <si>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</si>
  <si>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</si>
  <si>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</si>
  <si>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</si>
  <si>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</si>
  <si>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</si>
  <si>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</si>
  <si>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</si>
  <si>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</si>
  <si>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</si>
  <si>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</si>
  <si>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</si>
  <si>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</si>
  <si>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</si>
  <si>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</si>
  <si>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</si>
  <si>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</si>
  <si>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</si>
  <si>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</si>
  <si>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</si>
  <si>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</si>
  <si>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</si>
  <si>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</si>
  <si>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</si>
  <si>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</si>
  <si>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</si>
  <si>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</si>
  <si>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</si>
  <si>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</si>
  <si>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</si>
  <si>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</si>
  <si>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</si>
  <si>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</si>
  <si>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</si>
  <si>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</si>
  <si>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</si>
  <si>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</si>
  <si>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</si>
  <si>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</si>
  <si>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</si>
  <si>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</si>
  <si>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</si>
  <si>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</si>
  <si>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</si>
  <si>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</si>
  <si>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</si>
  <si>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</si>
  <si>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</si>
  <si>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</si>
  <si>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</si>
  <si>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</si>
  <si>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</si>
  <si>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</si>
  <si>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</si>
  <si>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</si>
  <si>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</si>
  <si>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</si>
  <si>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</si>
  <si>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</si>
  <si>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</si>
  <si>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</si>
  <si>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</si>
  <si>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</si>
  <si>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</si>
  <si>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</si>
  <si>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</si>
  <si>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</si>
  <si>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</si>
  <si>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</si>
  <si>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</si>
  <si>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</si>
  <si>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</si>
  <si>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</si>
  <si>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</si>
  <si>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</si>
  <si>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</si>
  <si>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</si>
  <si>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</si>
  <si>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</si>
  <si>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</si>
  <si>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</si>
  <si>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</si>
  <si>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</si>
  <si>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</si>
  <si>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</si>
  <si>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</si>
  <si>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</si>
  <si>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</si>
  <si>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</si>
  <si>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</si>
  <si>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</si>
  <si>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</si>
  <si>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</si>
  <si>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</si>
  <si>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</si>
  <si>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</si>
  <si>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</si>
  <si>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</si>
  <si>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</si>
  <si>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</si>
  <si>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</si>
  <si>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</si>
  <si>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</si>
  <si>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</si>
  <si>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</si>
  <si>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</si>
  <si>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</si>
  <si>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</si>
  <si>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</si>
  <si>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</si>
  <si>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</si>
  <si>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</si>
  <si>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</si>
  <si>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</si>
  <si>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</si>
  <si>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</si>
  <si>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</si>
  <si>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</si>
  <si>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</si>
  <si>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</si>
  <si>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</si>
  <si>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</si>
  <si>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</si>
  <si>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</si>
  <si>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</si>
  <si>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</si>
  <si>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</si>
  <si>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</si>
  <si>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</si>
  <si>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</si>
  <si>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</si>
  <si>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</si>
  <si>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</si>
  <si>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</si>
  <si>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</si>
  <si>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</si>
  <si>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</si>
  <si>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</si>
  <si>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</si>
  <si>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</si>
  <si>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</si>
  <si>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</si>
  <si>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</si>
  <si>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</si>
  <si>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</si>
  <si>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</si>
  <si>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</si>
  <si>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</si>
  <si>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</si>
  <si>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</si>
  <si>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</si>
  <si>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</si>
  <si>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</si>
  <si>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</si>
  <si>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</si>
  <si>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</si>
  <si>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</si>
  <si>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</si>
  <si>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</si>
  <si>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</si>
  <si>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</si>
  <si>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</si>
  <si>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</si>
  <si>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</si>
  <si>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</si>
  <si>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</si>
  <si>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</si>
  <si>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</si>
  <si>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</si>
  <si>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</si>
  <si>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</si>
  <si>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</si>
  <si>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</si>
  <si>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</si>
  <si>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</si>
  <si>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</si>
  <si>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</si>
  <si>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</si>
  <si>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</si>
  <si>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</si>
  <si>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</si>
  <si>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</si>
  <si>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</si>
  <si>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</si>
  <si>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</si>
  <si>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</si>
  <si>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</si>
  <si>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</si>
  <si>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</si>
  <si>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</si>
  <si>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</si>
  <si>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</si>
  <si>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</si>
  <si>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</si>
  <si>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</si>
  <si>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</si>
  <si>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</si>
  <si>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</si>
  <si>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</si>
  <si>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</si>
  <si>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</si>
  <si>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</si>
  <si>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</si>
  <si>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</si>
  <si>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</si>
  <si>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</si>
  <si>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</si>
  <si>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</si>
  <si>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</si>
  <si>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</si>
  <si>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</si>
  <si>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</si>
  <si>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</si>
  <si>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</si>
  <si>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</si>
  <si>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</si>
  <si>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</si>
  <si>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</si>
  <si>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</si>
  <si>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</si>
  <si>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</si>
  <si>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</si>
  <si>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</si>
  <si>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</si>
  <si>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</si>
  <si>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</si>
  <si>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</si>
  <si>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</si>
  <si>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</si>
  <si>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</si>
  <si>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</si>
  <si>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</si>
  <si>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</si>
  <si>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</si>
  <si>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</si>
  <si>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</si>
  <si>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</si>
  <si>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</si>
  <si>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</si>
  <si>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</si>
  <si>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</si>
  <si>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</si>
  <si>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</si>
  <si>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</si>
  <si>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</si>
  <si>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</si>
  <si>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</si>
  <si>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</si>
  <si>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</si>
  <si>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</si>
  <si>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</si>
  <si>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</si>
  <si>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</si>
  <si>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</si>
  <si>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</si>
  <si>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</si>
  <si>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</si>
  <si>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</si>
  <si>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</si>
  <si>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</si>
  <si>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</si>
  <si>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</si>
  <si>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</si>
  <si>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</si>
  <si>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</si>
  <si>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</si>
  <si>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</si>
  <si>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</si>
  <si>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</si>
  <si>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</si>
  <si>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</si>
  <si>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</si>
  <si>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</si>
  <si>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</si>
  <si>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</si>
  <si>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</si>
  <si>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</si>
  <si>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</si>
  <si>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</si>
  <si>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</si>
  <si>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</si>
  <si>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</si>
  <si>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</si>
  <si>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</si>
  <si>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</si>
  <si>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</si>
  <si>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</si>
  <si>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</si>
  <si>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</si>
  <si>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</si>
  <si>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</si>
  <si>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</si>
  <si>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</si>
  <si>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</si>
  <si>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</si>
  <si>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</si>
  <si>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</si>
  <si>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</si>
  <si>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</si>
  <si>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</si>
  <si>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</si>
  <si>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</si>
  <si>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</si>
  <si>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</si>
  <si>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</si>
  <si>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</si>
  <si>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</si>
  <si>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</si>
  <si>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</si>
  <si>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</si>
  <si>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</si>
  <si>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</si>
  <si>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</si>
  <si>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</si>
  <si>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</si>
  <si>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</si>
  <si>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</si>
  <si>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</si>
  <si>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</si>
  <si>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</si>
  <si>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</si>
  <si>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</si>
  <si>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</si>
  <si>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</si>
  <si>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</si>
  <si>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</si>
  <si>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</si>
  <si>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</si>
  <si>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</si>
  <si>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</si>
  <si>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</si>
  <si>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</si>
  <si>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</si>
  <si>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</si>
  <si>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</si>
  <si>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</si>
  <si>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</si>
  <si>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</si>
  <si>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</si>
  <si>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</si>
  <si>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</si>
  <si>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</si>
  <si>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</si>
  <si>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</si>
  <si>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</si>
  <si>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</si>
  <si>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</si>
  <si>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</si>
  <si>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</si>
  <si>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</si>
  <si>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</si>
  <si>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</si>
  <si>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</si>
  <si>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</si>
  <si>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</si>
  <si>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</si>
  <si>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</si>
  <si>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</si>
  <si>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</si>
  <si>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</si>
  <si>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</si>
  <si>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</si>
  <si>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</si>
  <si>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</si>
  <si>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</si>
  <si>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</si>
  <si>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</si>
  <si>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</si>
  <si>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</si>
  <si>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</si>
  <si>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</si>
  <si>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</si>
  <si>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</si>
  <si>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</si>
  <si>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</si>
  <si>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</si>
  <si>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</si>
  <si>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</si>
  <si>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</si>
  <si>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</si>
  <si>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</si>
  <si>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</si>
  <si>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</si>
  <si>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</si>
  <si>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</si>
  <si>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</si>
  <si>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</si>
  <si>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</si>
  <si>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</si>
  <si>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</si>
  <si>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</si>
  <si>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</si>
  <si>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</si>
  <si>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</si>
  <si>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</si>
  <si>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</si>
  <si>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</si>
  <si>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</si>
  <si>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</si>
  <si>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</si>
  <si>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</si>
  <si>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</si>
  <si>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</si>
  <si>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</si>
  <si>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</si>
  <si>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</si>
  <si>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</si>
  <si>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</si>
  <si>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</si>
  <si>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</si>
  <si>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</si>
  <si>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</si>
  <si>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</si>
  <si>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</si>
  <si>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</si>
  <si>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</si>
  <si>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</si>
  <si>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</si>
  <si>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</si>
  <si>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</si>
  <si>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</si>
  <si>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</si>
  <si>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</si>
  <si>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</si>
  <si>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</si>
  <si>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</si>
  <si>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</si>
  <si>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</si>
  <si>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</si>
  <si>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</si>
  <si>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</si>
  <si>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</si>
  <si>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</si>
  <si>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</si>
  <si>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</si>
  <si>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</si>
  <si>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</si>
  <si>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</si>
  <si>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</si>
  <si>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</si>
  <si>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</si>
  <si>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</si>
  <si>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</si>
  <si>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</si>
  <si>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</si>
  <si>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</si>
  <si>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</si>
  <si>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</si>
  <si>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</si>
  <si>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</si>
  <si>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</si>
  <si>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</si>
  <si>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</si>
  <si>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</si>
  <si>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</si>
  <si>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</si>
  <si>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</si>
  <si>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</si>
  <si>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</si>
  <si>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</si>
  <si>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</si>
  <si>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</si>
  <si>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</si>
  <si>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</si>
  <si>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</si>
  <si>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</si>
  <si>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</si>
  <si>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</si>
  <si>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</si>
  <si>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</si>
  <si>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</si>
  <si>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</si>
  <si>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</si>
  <si>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</si>
  <si>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</si>
  <si>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</si>
  <si>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</si>
  <si>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</si>
  <si>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</si>
  <si>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</si>
  <si>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</si>
  <si>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</si>
  <si>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</si>
  <si>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</si>
  <si>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</si>
  <si>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</si>
  <si>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</si>
  <si>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</si>
  <si>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</si>
  <si>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</si>
  <si>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</si>
  <si>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</si>
  <si>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</si>
  <si>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</si>
  <si>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</si>
  <si>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</si>
  <si>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</si>
  <si>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</si>
  <si>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</si>
  <si>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</si>
  <si>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</si>
  <si>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</si>
  <si>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</si>
  <si>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</si>
  <si>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</si>
  <si>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</si>
  <si>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</si>
  <si>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</si>
  <si>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</si>
  <si>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</si>
  <si>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</si>
  <si>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</si>
  <si>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</si>
  <si>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</si>
  <si>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</si>
  <si>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</si>
  <si>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</si>
  <si>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</si>
  <si>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</si>
  <si>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</si>
  <si>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</si>
  <si>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</si>
  <si>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</si>
  <si>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</si>
  <si>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</si>
  <si>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</si>
  <si>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</si>
  <si>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</si>
  <si>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</si>
  <si>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</si>
  <si>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</si>
  <si>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</si>
  <si>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</si>
  <si>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</si>
  <si>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</si>
  <si>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</si>
  <si>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</si>
  <si>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</si>
  <si>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</si>
  <si>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</si>
  <si>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</si>
  <si>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</si>
  <si>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</si>
  <si>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</si>
  <si>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</si>
  <si>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</si>
  <si>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</si>
  <si>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</si>
  <si>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</si>
  <si>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</si>
  <si>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</si>
  <si>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</si>
  <si>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</si>
  <si>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</si>
  <si>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</si>
  <si>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</si>
  <si>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</si>
  <si>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</si>
  <si>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</si>
  <si>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</si>
  <si>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</si>
  <si>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</si>
  <si>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</si>
  <si>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</si>
  <si>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</si>
  <si>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</si>
  <si>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</si>
  <si>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</si>
  <si>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</si>
  <si>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</si>
  <si>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</si>
  <si>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</si>
  <si>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</si>
  <si>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</si>
  <si>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</si>
  <si>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</si>
  <si>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</si>
  <si>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</si>
  <si>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</si>
  <si>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</si>
  <si>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</si>
  <si>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</si>
  <si>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</si>
  <si>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</si>
  <si>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</si>
  <si>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</si>
  <si>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</si>
  <si>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</si>
  <si>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</si>
  <si>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</si>
  <si>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</si>
  <si>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</si>
  <si>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</si>
  <si>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</si>
  <si>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</si>
  <si>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</si>
  <si>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</si>
  <si>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</si>
  <si>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</si>
  <si>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</si>
  <si>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</si>
  <si>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</si>
  <si>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</si>
  <si>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</si>
  <si>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</si>
  <si>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</si>
  <si>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</si>
  <si>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</si>
  <si>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</si>
  <si>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</si>
  <si>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</si>
  <si>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</si>
  <si>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</si>
  <si>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</si>
  <si>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</si>
  <si>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</si>
  <si>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</si>
  <si>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</si>
  <si>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</si>
  <si>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</si>
  <si>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</si>
  <si>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</si>
  <si>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</si>
  <si>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</si>
  <si>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</si>
  <si>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</si>
  <si>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</si>
  <si>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</si>
  <si>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</si>
  <si>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</si>
  <si>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</si>
  <si>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</si>
  <si>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</si>
  <si>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</si>
  <si>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</si>
  <si>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</si>
  <si>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</si>
  <si>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</si>
  <si>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</si>
  <si>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</si>
  <si>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</si>
  <si>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</si>
  <si>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</si>
  <si>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</si>
  <si>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</si>
  <si>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</si>
  <si>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</si>
  <si>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</si>
  <si>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</si>
  <si>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</si>
  <si>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</si>
  <si>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</si>
  <si>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</si>
  <si>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</si>
  <si>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</si>
  <si>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</si>
  <si>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</si>
  <si>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</si>
  <si>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</si>
  <si>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</si>
  <si>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</si>
  <si>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</si>
  <si>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</si>
  <si>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</si>
  <si>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</si>
  <si>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</si>
  <si>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</si>
  <si>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</si>
  <si>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</si>
  <si>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</si>
  <si>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</si>
  <si>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</si>
  <si>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</si>
  <si>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</si>
  <si>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</si>
  <si>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</si>
  <si>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</si>
  <si>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</si>
  <si>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</si>
  <si>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</si>
  <si>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</si>
  <si>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</si>
  <si>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</si>
  <si>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</si>
  <si>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</si>
  <si>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</si>
  <si>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</si>
  <si>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</si>
  <si>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</si>
  <si>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</si>
  <si>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</si>
  <si>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</si>
  <si>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</si>
  <si>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</si>
  <si>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</si>
  <si>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</si>
  <si>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</si>
  <si>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</si>
  <si>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</si>
  <si>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</si>
  <si>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</si>
  <si>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</si>
  <si>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</si>
  <si>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</si>
  <si>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</si>
  <si>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</si>
  <si>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</si>
  <si>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</si>
  <si>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</si>
  <si>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</si>
  <si>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</si>
  <si>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</si>
  <si>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</si>
  <si>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</si>
  <si>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</si>
  <si>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</si>
  <si>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</si>
  <si>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</si>
  <si>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</si>
  <si>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</si>
  <si>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</si>
  <si>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</si>
  <si>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</si>
  <si>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</si>
  <si>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</si>
  <si>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</si>
  <si>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</si>
  <si>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</si>
  <si>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</si>
  <si>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</si>
  <si>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</si>
  <si>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</si>
  <si>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</si>
  <si>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</si>
  <si>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</si>
  <si>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</si>
  <si>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</si>
  <si>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</si>
  <si>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</si>
  <si>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</si>
  <si>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</si>
  <si>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</si>
  <si>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</si>
  <si>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</si>
  <si>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</si>
  <si>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</si>
  <si>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</si>
  <si>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</si>
  <si>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</si>
  <si>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</si>
  <si>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</si>
  <si>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</si>
  <si>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</si>
  <si>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</si>
  <si>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</si>
  <si>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</si>
  <si>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</si>
  <si>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</si>
  <si>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</si>
  <si>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</si>
  <si>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</si>
  <si>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</si>
  <si>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</si>
  <si>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</si>
  <si>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</si>
  <si>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</si>
  <si>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</si>
  <si>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</si>
  <si>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</si>
  <si>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</si>
  <si>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</si>
  <si>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</si>
  <si>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</si>
  <si>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</si>
  <si>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</si>
  <si>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</si>
  <si>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</si>
  <si>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</si>
  <si>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</si>
  <si>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</si>
  <si>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</si>
  <si>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</si>
  <si>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</si>
  <si>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</si>
  <si>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</si>
  <si>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</si>
  <si>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</si>
  <si>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</si>
  <si>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</si>
  <si>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</si>
  <si>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</si>
  <si>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</si>
  <si>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</si>
  <si>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</si>
  <si>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</si>
  <si>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</si>
  <si>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</si>
  <si>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</si>
  <si>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</si>
  <si>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</si>
  <si>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</si>
  <si>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</si>
  <si>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</si>
  <si>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</si>
  <si>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</si>
  <si>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</si>
  <si>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</si>
  <si>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</si>
  <si>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</si>
  <si>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</si>
  <si>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</si>
  <si>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</si>
  <si>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</si>
  <si>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</si>
  <si>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</si>
  <si>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</si>
  <si>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</si>
  <si>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</si>
  <si>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</si>
  <si>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</si>
  <si>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</si>
  <si>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</si>
  <si>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</si>
  <si>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</si>
  <si>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</si>
  <si>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</si>
  <si>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</si>
  <si>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</si>
  <si>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</si>
  <si>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</si>
  <si>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</si>
  <si>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</si>
  <si>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</si>
  <si>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</si>
  <si>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</si>
  <si>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</si>
  <si>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</si>
  <si>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</si>
  <si>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</si>
  <si>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</si>
  <si>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</si>
  <si>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</si>
  <si>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</si>
  <si>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</si>
  <si>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</si>
  <si>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</si>
  <si>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</si>
  <si>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</si>
  <si>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</si>
  <si>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</si>
  <si>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</si>
  <si>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</si>
  <si>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</si>
  <si>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</si>
  <si>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</si>
  <si>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</si>
  <si>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</si>
  <si>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</si>
  <si>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</si>
  <si>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</si>
  <si>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</si>
  <si>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</si>
  <si>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</si>
  <si>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</si>
  <si>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</si>
  <si>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</si>
  <si>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</si>
  <si>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</si>
  <si>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</si>
  <si>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</si>
  <si>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</si>
  <si>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</si>
  <si>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</si>
  <si>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</si>
  <si>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</si>
  <si>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</si>
  <si>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</si>
  <si>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</si>
  <si>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</si>
  <si>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</si>
  <si>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</si>
  <si>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</si>
  <si>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</si>
  <si>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</si>
  <si>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</si>
  <si>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</si>
  <si>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</si>
  <si>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</si>
  <si>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</si>
  <si>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</si>
  <si>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</si>
  <si>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</si>
  <si>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</si>
  <si>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</si>
  <si>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</si>
  <si>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</si>
  <si>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</si>
  <si>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</si>
  <si>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</si>
  <si>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</si>
  <si>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</si>
  <si>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</si>
  <si>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</si>
  <si>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</si>
  <si>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</si>
  <si>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</si>
  <si>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</si>
  <si>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</si>
  <si>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</si>
  <si>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</si>
  <si>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</si>
  <si>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</si>
  <si>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</si>
  <si>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</si>
  <si>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</si>
  <si>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</si>
  <si>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</si>
  <si>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</si>
  <si>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</si>
  <si>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</si>
  <si>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</si>
  <si>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</si>
  <si>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</si>
  <si>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</si>
  <si>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</si>
  <si>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</si>
  <si>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</si>
  <si>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</si>
  <si>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</si>
  <si>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</si>
  <si>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</si>
  <si>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</si>
  <si>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</si>
  <si>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</si>
  <si>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</si>
  <si>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</si>
  <si>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</si>
  <si>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</si>
  <si>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</si>
  <si>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</si>
  <si>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</si>
  <si>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</si>
  <si>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</si>
  <si>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</si>
  <si>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</si>
  <si>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</si>
  <si>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</si>
  <si>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</si>
  <si>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</si>
  <si>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</si>
  <si>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</si>
  <si>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</si>
  <si>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</si>
  <si>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</si>
  <si>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</si>
  <si>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</si>
  <si>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</si>
  <si>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</si>
  <si>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</si>
  <si>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</si>
  <si>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</si>
  <si>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</si>
  <si>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</si>
  <si>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</si>
  <si>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</si>
  <si>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</si>
  <si>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</si>
  <si>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</si>
  <si>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</si>
  <si>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</si>
  <si>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</si>
  <si>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</si>
  <si>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</si>
  <si>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</si>
  <si>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</si>
  <si>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</si>
  <si>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</si>
  <si>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</si>
  <si>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</si>
  <si>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</si>
  <si>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</si>
  <si>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</si>
  <si>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</si>
  <si>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</si>
  <si>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</si>
  <si>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</si>
  <si>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</si>
  <si>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</si>
  <si>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</si>
  <si>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</si>
  <si>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</si>
  <si>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</si>
  <si>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</si>
  <si>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</si>
  <si>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</si>
  <si>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</si>
  <si>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</si>
  <si>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</si>
  <si>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</si>
  <si>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</si>
  <si>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</si>
  <si>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</si>
  <si>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</si>
  <si>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</si>
  <si>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</si>
  <si>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</si>
  <si>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</si>
  <si>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</si>
  <si>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</si>
  <si>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</si>
  <si>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</si>
  <si>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</si>
  <si>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</si>
  <si>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</si>
  <si>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</si>
  <si>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</si>
  <si>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</si>
  <si>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</si>
  <si>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</si>
  <si>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</si>
  <si>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</si>
  <si>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</si>
  <si>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</si>
  <si>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</si>
  <si>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</si>
  <si>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</si>
  <si>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</si>
  <si>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</si>
  <si>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</si>
  <si>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</si>
  <si>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</si>
  <si>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</si>
  <si>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</si>
  <si>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</si>
  <si>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</si>
  <si>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</si>
  <si>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</si>
  <si>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</si>
  <si>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</si>
  <si>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</si>
  <si>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</si>
  <si>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</si>
  <si>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</si>
  <si>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</si>
  <si>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</si>
  <si>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</si>
  <si>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</si>
  <si>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</si>
  <si>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</si>
  <si>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</si>
  <si>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</si>
  <si>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</si>
  <si>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</si>
  <si>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</si>
  <si>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</si>
  <si>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</si>
  <si>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</si>
  <si>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</si>
  <si>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</si>
  <si>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</si>
  <si>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</si>
  <si>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</si>
  <si>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</si>
  <si>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</si>
  <si>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</si>
  <si>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</si>
  <si>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</si>
  <si>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</si>
  <si>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</si>
  <si>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</si>
  <si>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</si>
  <si>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</si>
  <si>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</si>
  <si>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</si>
  <si>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</si>
  <si>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</si>
  <si>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</si>
  <si>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</si>
  <si>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</si>
  <si>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</si>
  <si>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</si>
  <si>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</si>
  <si>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</si>
  <si>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</si>
  <si>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</si>
  <si>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</si>
  <si>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</si>
  <si>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</si>
  <si>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</si>
  <si>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</si>
  <si>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</si>
  <si>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</si>
  <si>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</si>
  <si>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</si>
  <si>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</si>
  <si>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</si>
  <si>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</si>
  <si>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</si>
  <si>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</si>
  <si>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</si>
  <si>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</si>
  <si>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</si>
  <si>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</si>
  <si>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</si>
  <si>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</si>
  <si>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</si>
  <si>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</si>
  <si>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</si>
  <si>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</si>
  <si>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</si>
  <si>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</si>
  <si>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</si>
  <si>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</si>
  <si>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</si>
  <si>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</si>
  <si>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</si>
  <si>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</si>
  <si>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</si>
  <si>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</si>
  <si>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</si>
  <si>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</si>
  <si>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</si>
  <si>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</si>
  <si>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</si>
  <si>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</si>
  <si>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</si>
  <si>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</si>
  <si>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</si>
  <si>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</si>
  <si>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</si>
  <si>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</si>
  <si>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</si>
  <si>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</si>
  <si>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</si>
  <si>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</si>
  <si>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</si>
  <si>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</si>
  <si>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</si>
  <si>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</si>
  <si>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</si>
  <si>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</si>
  <si>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</si>
  <si>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</si>
  <si>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</si>
  <si>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</si>
  <si>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</si>
  <si>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</si>
  <si>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</si>
  <si>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</si>
  <si>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</si>
  <si>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</si>
  <si>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</si>
  <si>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</si>
  <si>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</si>
  <si>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</si>
  <si>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</si>
  <si>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</si>
  <si>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</si>
  <si>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</si>
  <si>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</si>
  <si>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</si>
  <si>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</si>
  <si>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</si>
  <si>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</si>
  <si>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</si>
  <si>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</si>
  <si>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</si>
  <si>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</si>
  <si>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</si>
  <si>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</si>
  <si>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</si>
  <si>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</si>
  <si>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</si>
  <si>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</si>
  <si>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</si>
  <si>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</si>
  <si>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</si>
  <si>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</si>
  <si>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</si>
  <si>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</si>
  <si>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</si>
  <si>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</si>
  <si>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</si>
  <si>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</si>
  <si>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</si>
  <si>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</si>
  <si>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</si>
  <si>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</si>
  <si>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</si>
  <si>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</si>
  <si>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</si>
  <si>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</si>
  <si>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</si>
  <si>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</si>
  <si>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</si>
  <si>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</si>
  <si>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</si>
  <si>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</si>
  <si>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</si>
  <si>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</si>
  <si>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</si>
  <si>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</si>
  <si>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</si>
  <si>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</si>
  <si>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</si>
  <si>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</si>
  <si>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</si>
  <si>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</si>
  <si>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</si>
  <si>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</si>
  <si>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</si>
  <si>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</si>
  <si>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</si>
  <si>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</si>
  <si>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</si>
  <si>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</si>
  <si>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</si>
  <si>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</si>
  <si>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</si>
  <si>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</si>
  <si>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</si>
  <si>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</si>
  <si>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</si>
  <si>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</si>
  <si>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</si>
  <si>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</si>
  <si>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</si>
  <si>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</si>
  <si>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</si>
  <si>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</si>
  <si>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</si>
  <si>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</si>
  <si>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</si>
  <si>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</si>
  <si>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</si>
  <si>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</si>
  <si>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</si>
  <si>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</si>
  <si>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</si>
  <si>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</si>
  <si>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</si>
  <si>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</si>
  <si>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</si>
  <si>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</si>
  <si>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</si>
  <si>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</si>
  <si>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</si>
  <si>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</si>
  <si>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</si>
  <si>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</si>
  <si>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</si>
  <si>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</si>
  <si>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</si>
  <si>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</si>
  <si>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</si>
  <si>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</si>
  <si>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</si>
  <si>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</si>
  <si>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</si>
  <si>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</si>
  <si>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</si>
  <si>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</si>
  <si>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</si>
  <si>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</si>
  <si>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</si>
  <si>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</si>
  <si>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</si>
  <si>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</si>
  <si>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</si>
  <si>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</si>
  <si>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</si>
  <si>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</si>
  <si>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</si>
  <si>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</si>
  <si>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</si>
  <si>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</si>
  <si>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</si>
  <si>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</si>
  <si>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</si>
  <si>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</si>
  <si>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</si>
  <si>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</si>
  <si>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</si>
  <si>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</si>
  <si>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</si>
  <si>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</si>
  <si>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</si>
  <si>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</si>
  <si>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</si>
  <si>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</si>
  <si>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</si>
  <si>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</si>
  <si>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</si>
  <si>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</si>
  <si>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</si>
  <si>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</si>
  <si>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</si>
  <si>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</si>
  <si>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</si>
  <si>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</si>
  <si>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</si>
  <si>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</si>
  <si>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</si>
  <si>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</si>
  <si>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</si>
  <si>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</si>
  <si>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</si>
  <si>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</si>
  <si>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</si>
  <si>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</si>
  <si>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</si>
  <si>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</si>
  <si>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</si>
  <si>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</si>
  <si>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</si>
  <si>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</si>
  <si>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</si>
  <si>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</si>
  <si>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</si>
  <si>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</si>
  <si>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</si>
  <si>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</si>
  <si>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</si>
  <si>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</si>
  <si>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</si>
  <si>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</si>
  <si>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</si>
  <si>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</si>
  <si>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</si>
  <si>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</si>
  <si>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</si>
  <si>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</si>
  <si>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</si>
  <si>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</si>
  <si>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</si>
  <si>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</si>
  <si>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</si>
  <si>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</si>
  <si>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</si>
  <si>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</si>
  <si>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</si>
  <si>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</si>
  <si>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</si>
  <si>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</si>
  <si>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</si>
  <si>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</si>
  <si>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</si>
  <si>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</si>
  <si>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</si>
  <si>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</si>
  <si>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</si>
  <si>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</si>
  <si>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</si>
  <si>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</si>
  <si>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</si>
  <si>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</si>
  <si>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</si>
  <si>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</si>
  <si>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</si>
  <si>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</si>
  <si>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</si>
  <si>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</si>
  <si>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</si>
  <si>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</si>
  <si>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</si>
  <si>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</si>
  <si>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</si>
  <si>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</si>
  <si>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</si>
  <si>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</si>
  <si>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</si>
  <si>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</si>
  <si>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</si>
  <si>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</si>
  <si>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</si>
  <si>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</si>
  <si>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</si>
  <si>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</si>
  <si>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</si>
  <si>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</si>
  <si>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</si>
  <si>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</si>
  <si>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</si>
  <si>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</si>
  <si>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</si>
  <si>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</si>
  <si>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</si>
  <si>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</si>
  <si>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</si>
  <si>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</si>
  <si>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</si>
  <si>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</si>
  <si>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</si>
  <si>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</si>
  <si>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</si>
  <si>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</si>
  <si>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</si>
  <si>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</si>
  <si>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</si>
  <si>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</si>
  <si>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</si>
  <si>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</si>
  <si>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</si>
  <si>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</si>
  <si>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</si>
  <si>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</si>
  <si>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</si>
  <si>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</si>
  <si>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</si>
  <si>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</si>
  <si>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</si>
  <si>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</si>
  <si>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</si>
  <si>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</si>
  <si>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</si>
  <si>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</si>
  <si>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</si>
  <si>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</si>
  <si>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</si>
  <si>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</si>
  <si>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</si>
  <si>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</si>
  <si>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</si>
  <si>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</si>
  <si>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</si>
  <si>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</si>
  <si>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</si>
  <si>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</si>
  <si>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</si>
  <si>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</si>
  <si>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</si>
  <si>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</si>
  <si>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</si>
  <si>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</si>
  <si>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</si>
  <si>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</si>
  <si>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</si>
  <si>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</si>
  <si>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</si>
  <si>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</si>
  <si>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</si>
  <si>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</si>
  <si>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</si>
  <si>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</si>
  <si>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</si>
  <si>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</si>
  <si>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</si>
  <si>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</si>
  <si>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</si>
  <si>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</si>
  <si>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</si>
  <si>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</si>
  <si>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</si>
  <si>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</si>
  <si>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</si>
  <si>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</si>
  <si>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</si>
  <si>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</si>
  <si>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</si>
  <si>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</si>
  <si>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</si>
  <si>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</si>
  <si>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</si>
  <si>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</si>
  <si>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</si>
  <si>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</si>
  <si>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</si>
  <si>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</si>
  <si>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</si>
  <si>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</si>
  <si>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</si>
  <si>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</si>
  <si>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</si>
  <si>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</si>
  <si>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</si>
  <si>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</si>
  <si>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</si>
  <si>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</si>
  <si>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</si>
  <si>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</si>
  <si>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</si>
  <si>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</si>
  <si>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</si>
  <si>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</si>
  <si>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</si>
  <si>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</si>
  <si>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</si>
  <si>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</si>
  <si>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</si>
  <si>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</si>
  <si>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</si>
  <si>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</si>
  <si>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</si>
  <si>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</si>
  <si>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</si>
  <si>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</si>
  <si>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</si>
  <si>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</si>
  <si>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</si>
  <si>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</si>
  <si>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</si>
  <si>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</si>
  <si>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</si>
  <si>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</si>
  <si>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</si>
  <si>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</si>
  <si>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</si>
  <si>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</si>
  <si>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</si>
  <si>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</si>
  <si>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</si>
  <si>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</si>
  <si>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</si>
  <si>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</si>
  <si>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</si>
  <si>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</si>
  <si>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</si>
  <si>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</si>
  <si>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</si>
  <si>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</si>
  <si>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</si>
  <si>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</si>
  <si>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</si>
  <si>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</si>
  <si>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</si>
  <si>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</si>
  <si>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</si>
  <si>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</si>
  <si>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</si>
  <si>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</si>
  <si>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</si>
  <si>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</si>
  <si>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</si>
  <si>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</si>
  <si>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</si>
  <si>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</si>
  <si>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</si>
  <si>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</si>
  <si>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</si>
  <si>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</si>
  <si>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</si>
  <si>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</si>
  <si>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</si>
  <si>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</si>
  <si>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</si>
  <si>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</si>
  <si>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</si>
  <si>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</si>
  <si>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</si>
  <si>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</si>
  <si>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</si>
  <si>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</si>
  <si>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</si>
  <si>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</si>
  <si>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</si>
  <si>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</si>
  <si>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</si>
  <si>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</si>
  <si>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</si>
  <si>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</si>
  <si>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</si>
  <si>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</si>
  <si>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</si>
  <si>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</si>
  <si>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</si>
  <si>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</si>
  <si>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</si>
  <si>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</si>
  <si>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</si>
  <si>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</si>
  <si>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</si>
  <si>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</si>
  <si>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</si>
  <si>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</si>
  <si>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</si>
  <si>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</si>
  <si>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</si>
  <si>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</si>
  <si>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</si>
  <si>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</si>
  <si>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</si>
  <si>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</si>
  <si>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</si>
  <si>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</si>
  <si>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</si>
  <si>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</si>
  <si>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</si>
  <si>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</si>
  <si>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</si>
  <si>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</si>
  <si>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</si>
  <si>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</si>
  <si>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</si>
  <si>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</si>
  <si>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</si>
  <si>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</si>
  <si>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</si>
  <si>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</si>
  <si>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</si>
  <si>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</si>
  <si>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</si>
  <si>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</si>
  <si>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</si>
  <si>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</si>
  <si>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</si>
  <si>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</si>
  <si>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</si>
  <si>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</si>
  <si>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</si>
  <si>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</si>
  <si>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</si>
  <si>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</si>
  <si>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</si>
  <si>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</si>
  <si>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</si>
  <si>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</si>
  <si>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</si>
  <si>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</si>
  <si>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</si>
  <si>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</si>
  <si>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</si>
  <si>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</si>
  <si>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</si>
  <si>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</si>
  <si>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</si>
  <si>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</si>
  <si>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</si>
  <si>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</si>
  <si>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</si>
  <si>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</si>
  <si>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</si>
  <si>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</si>
  <si>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</si>
  <si>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</si>
  <si>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</si>
  <si>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</si>
  <si>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</si>
  <si>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</si>
  <si>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</si>
  <si>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</si>
  <si>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</si>
  <si>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</si>
  <si>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</si>
  <si>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</si>
  <si>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</si>
  <si>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</si>
  <si>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</si>
  <si>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</si>
  <si>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</si>
  <si>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</si>
  <si>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</si>
  <si>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</si>
  <si>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</si>
  <si>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</si>
  <si>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</si>
  <si>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</si>
  <si>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</si>
  <si>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</si>
  <si>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</si>
  <si>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</si>
  <si>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</si>
  <si>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</si>
  <si>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</si>
  <si>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</si>
  <si>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</si>
  <si>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</si>
  <si>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</si>
  <si>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</si>
  <si>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</si>
  <si>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</si>
  <si>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</si>
  <si>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</si>
  <si>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</si>
  <si>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</si>
  <si>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</si>
  <si>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</si>
  <si>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</si>
  <si>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</si>
  <si>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</si>
  <si>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</si>
  <si>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</si>
  <si>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</si>
  <si>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</si>
  <si>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</si>
  <si>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</si>
  <si>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</si>
  <si>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</si>
  <si>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</si>
  <si>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</si>
  <si>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</si>
  <si>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</si>
  <si>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</si>
  <si>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</si>
  <si>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</si>
  <si>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</si>
  <si>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</si>
  <si>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</si>
  <si>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</si>
  <si>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</si>
  <si>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</si>
  <si>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</si>
  <si>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</si>
  <si>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</si>
  <si>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</si>
  <si>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</si>
  <si>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</si>
  <si>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</si>
  <si>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</si>
  <si>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</si>
  <si>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</si>
  <si>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</si>
  <si>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</si>
  <si>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</si>
  <si>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</si>
  <si>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</si>
  <si>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</si>
  <si>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</si>
  <si>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</si>
  <si>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</si>
  <si>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</si>
  <si>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</si>
  <si>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</si>
  <si>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</si>
  <si>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</si>
  <si>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</si>
  <si>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</si>
  <si>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</si>
  <si>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</si>
  <si>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</si>
  <si>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</si>
  <si>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</si>
  <si>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</si>
  <si>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</si>
  <si>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</si>
  <si>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</si>
  <si>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</si>
  <si>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</si>
  <si>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</si>
  <si>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</si>
  <si>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</si>
  <si>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</si>
  <si>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</si>
  <si>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</si>
  <si>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</si>
  <si>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</si>
  <si>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</si>
  <si>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</si>
  <si>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</si>
  <si>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</si>
  <si>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</si>
  <si>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</si>
  <si>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</si>
  <si>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</si>
  <si>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</si>
  <si>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</si>
  <si>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</si>
  <si>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</si>
  <si>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</si>
  <si>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</si>
  <si>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</si>
  <si>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</si>
  <si>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</si>
  <si>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</si>
  <si>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</si>
  <si>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</si>
  <si>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</si>
  <si>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</si>
  <si>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</si>
  <si>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</si>
  <si>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</si>
  <si>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</si>
  <si>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</si>
  <si>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</si>
  <si>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</si>
  <si>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</si>
  <si>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</si>
  <si>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</si>
  <si>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</si>
  <si>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</si>
  <si>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</si>
  <si>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</si>
  <si>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</si>
  <si>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</si>
  <si>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</si>
  <si>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</si>
  <si>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</si>
  <si>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</si>
  <si>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</si>
  <si>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</si>
  <si>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</si>
  <si>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</si>
  <si>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</si>
  <si>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</si>
  <si>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</si>
  <si>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</si>
  <si>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</si>
  <si>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</si>
  <si>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</si>
  <si>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</si>
  <si>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</si>
  <si>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</si>
  <si>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</si>
  <si>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</si>
  <si>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</si>
  <si>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</si>
  <si>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</si>
  <si>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</si>
  <si>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</si>
  <si>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</si>
  <si>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</si>
  <si>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</si>
  <si>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</si>
  <si>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</si>
  <si>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</si>
  <si>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</si>
  <si>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</si>
  <si>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</si>
  <si>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</si>
  <si>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</si>
  <si>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</si>
  <si>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</si>
  <si>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</si>
  <si>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</si>
  <si>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</si>
  <si>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</si>
  <si>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</si>
  <si>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</si>
  <si>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</si>
  <si>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</si>
  <si>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</si>
  <si>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</si>
  <si>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</si>
  <si>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</si>
  <si>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</si>
  <si>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</si>
  <si>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</si>
  <si>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</si>
  <si>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</si>
  <si>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</si>
  <si>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</si>
  <si>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</si>
  <si>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</si>
  <si>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</si>
  <si>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</si>
  <si>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</si>
  <si>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</si>
  <si>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</si>
  <si>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</si>
  <si>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</si>
  <si>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</si>
  <si>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</si>
  <si>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</si>
  <si>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</si>
  <si>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</si>
  <si>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</si>
  <si>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</si>
  <si>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</si>
  <si>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</si>
  <si>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</si>
  <si>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</si>
  <si>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</si>
  <si>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</si>
  <si>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</si>
  <si>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</si>
  <si>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</si>
  <si>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</si>
  <si>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</si>
  <si>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</si>
  <si>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</si>
  <si>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</si>
  <si>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</si>
  <si>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</si>
  <si>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</si>
  <si>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</si>
  <si>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</si>
  <si>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</si>
  <si>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</si>
  <si>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</si>
  <si>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</si>
  <si>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</si>
  <si>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</si>
  <si>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</si>
  <si>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</si>
  <si>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</si>
  <si>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</si>
  <si>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</si>
  <si>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</si>
  <si>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</si>
  <si>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</si>
  <si>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</si>
  <si>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</si>
  <si>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</si>
  <si>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</si>
  <si>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</si>
  <si>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</si>
  <si>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</si>
  <si>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</si>
  <si>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</si>
  <si>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</si>
  <si>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</si>
  <si>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</si>
  <si>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</si>
  <si>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</si>
  <si>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</si>
  <si>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</si>
  <si>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</si>
  <si>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</si>
  <si>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</si>
  <si>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</si>
  <si>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</si>
  <si>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</si>
  <si>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</si>
  <si>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</si>
  <si>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</si>
  <si>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</si>
  <si>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</si>
  <si>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</si>
  <si>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</si>
  <si>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</si>
  <si>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</si>
  <si>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</si>
  <si>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</si>
  <si>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</si>
  <si>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</si>
  <si>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</si>
  <si>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</si>
  <si>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</si>
  <si>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</si>
  <si>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</si>
  <si>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</si>
  <si>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</si>
  <si>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</si>
  <si>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</si>
  <si>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</si>
  <si>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</si>
  <si>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</si>
  <si>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</si>
  <si>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</si>
  <si>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</si>
  <si>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</si>
  <si>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</si>
  <si>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</si>
  <si>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</si>
  <si>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</si>
  <si>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</si>
  <si>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</si>
  <si>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</si>
  <si>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</si>
  <si>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</si>
  <si>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</si>
  <si>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</si>
  <si>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</si>
  <si>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</si>
  <si>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</si>
  <si>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</si>
  <si>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</si>
  <si>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</si>
  <si>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</si>
  <si>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</si>
  <si>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</si>
  <si>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</si>
  <si>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</si>
  <si>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</si>
  <si>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</si>
  <si>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</si>
  <si>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</si>
  <si>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</si>
  <si>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</si>
  <si>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</si>
  <si>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</si>
  <si>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</si>
  <si>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</si>
  <si>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</si>
  <si>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</si>
  <si>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</si>
  <si>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</si>
  <si>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</si>
  <si>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</si>
  <si>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</si>
  <si>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</si>
  <si>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</si>
  <si>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</si>
  <si>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</si>
  <si>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</si>
  <si>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</si>
  <si>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</si>
  <si>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</si>
  <si>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</si>
  <si>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</si>
  <si>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</si>
  <si>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</si>
  <si>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</si>
  <si>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</si>
  <si>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</si>
  <si>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</si>
  <si>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</si>
  <si>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</si>
  <si>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</si>
  <si>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</si>
  <si>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</si>
  <si>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</si>
  <si>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</si>
  <si>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</si>
  <si>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</si>
  <si>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</si>
  <si>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</si>
  <si>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</si>
  <si>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</si>
  <si>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</si>
  <si>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</si>
  <si>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</si>
  <si>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</si>
  <si>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</si>
  <si>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</si>
  <si>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</si>
  <si>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</si>
  <si>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</si>
  <si>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</si>
  <si>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</si>
  <si>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</si>
  <si>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</si>
  <si>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</si>
  <si>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</si>
  <si>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</si>
  <si>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</si>
  <si>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</si>
  <si>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</si>
  <si>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</si>
  <si>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</si>
  <si>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</si>
  <si>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</si>
  <si>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</si>
  <si>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</si>
  <si>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</si>
  <si>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</si>
  <si>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</si>
  <si>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</si>
  <si>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</si>
  <si>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</si>
  <si>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</si>
  <si>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</si>
  <si>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</si>
  <si>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</si>
  <si>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</si>
  <si>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</si>
  <si>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</si>
  <si>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</si>
  <si>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</si>
  <si>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</si>
  <si>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</si>
  <si>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</si>
  <si>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</si>
  <si>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</si>
  <si>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</si>
  <si>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</si>
  <si>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</si>
  <si>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</si>
  <si>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</si>
  <si>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</si>
  <si>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</si>
  <si>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</si>
  <si>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</si>
  <si>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</si>
  <si>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</si>
  <si>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</si>
  <si>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</si>
  <si>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</si>
  <si>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</si>
  <si>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</si>
  <si>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</si>
  <si>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</si>
  <si>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</si>
  <si>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</si>
  <si>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</si>
  <si>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</si>
  <si>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</si>
  <si>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</si>
  <si>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</si>
  <si>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</si>
  <si>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</si>
  <si>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</si>
  <si>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</si>
  <si>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</si>
  <si>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</si>
  <si>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</si>
  <si>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</si>
  <si>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</si>
  <si>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</si>
  <si>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</si>
  <si>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</si>
  <si>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</si>
  <si>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</si>
  <si>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</si>
  <si>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</si>
  <si>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</si>
  <si>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</si>
  <si>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</si>
  <si>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</si>
  <si>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</si>
  <si>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</si>
  <si>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</si>
  <si>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</si>
  <si>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</si>
  <si>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</si>
  <si>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</si>
  <si>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</si>
  <si>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</si>
  <si>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</si>
  <si>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</si>
  <si>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</si>
  <si>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</si>
  <si>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</si>
  <si>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</si>
  <si>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</si>
  <si>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</si>
  <si>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</si>
  <si>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</si>
  <si>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</si>
  <si>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</si>
  <si>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</si>
  <si>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</si>
  <si>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</si>
  <si>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</si>
  <si>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</si>
  <si>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</si>
  <si>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</si>
  <si>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</si>
  <si>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</si>
  <si>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</si>
  <si>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</si>
  <si>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</si>
  <si>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</si>
  <si>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</si>
  <si>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</si>
  <si>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</si>
  <si>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</si>
  <si>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</si>
  <si>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</si>
  <si>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</si>
  <si>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</si>
  <si>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</si>
  <si>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</si>
  <si>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</si>
  <si>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</si>
  <si>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</si>
  <si>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</si>
  <si>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</si>
  <si>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</si>
  <si>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</si>
  <si>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</si>
  <si>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</si>
  <si>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</si>
  <si>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</si>
  <si>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</si>
  <si>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</si>
  <si>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</si>
  <si>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</si>
  <si>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</si>
  <si>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</si>
  <si>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</si>
  <si>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</si>
  <si>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</si>
  <si>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</si>
  <si>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</si>
  <si>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</si>
  <si>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</si>
  <si>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</si>
  <si>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</si>
  <si>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</si>
  <si>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</si>
  <si>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</si>
  <si>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</si>
  <si>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</si>
  <si>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</si>
  <si>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</si>
  <si>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</si>
  <si>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</si>
  <si>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</si>
  <si>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</si>
  <si>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</si>
  <si>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</si>
  <si>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</si>
  <si>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</si>
  <si>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</si>
  <si>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</si>
  <si>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</si>
  <si>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</si>
  <si>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</si>
  <si>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</si>
  <si>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</si>
  <si>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</si>
  <si>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</si>
  <si>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</si>
  <si>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</si>
  <si>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</si>
  <si>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</si>
  <si>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</si>
  <si>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</si>
  <si>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</si>
  <si>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</si>
  <si>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</si>
  <si>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</si>
  <si>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</si>
  <si>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</si>
  <si>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</si>
  <si>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</si>
  <si>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</si>
  <si>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</si>
  <si>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</si>
  <si>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</si>
  <si>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</si>
  <si>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</si>
  <si>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</si>
  <si>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</si>
  <si>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</si>
  <si>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</si>
  <si>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</si>
  <si>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</si>
  <si>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</si>
  <si>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</si>
  <si>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</si>
  <si>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</si>
  <si>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</si>
  <si>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</si>
  <si>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</si>
  <si>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</si>
  <si>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</si>
  <si>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</si>
  <si>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</si>
  <si>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</si>
  <si>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</si>
  <si>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</si>
  <si>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</si>
  <si>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</si>
  <si>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</si>
  <si>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</si>
  <si>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</si>
  <si>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</si>
  <si>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</si>
  <si>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</si>
  <si>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</si>
  <si>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</si>
  <si>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</si>
  <si>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</si>
  <si>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</si>
  <si>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</si>
  <si>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</si>
  <si>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</si>
  <si>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</si>
  <si>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</si>
  <si>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</si>
  <si>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</si>
  <si>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</si>
  <si>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</si>
  <si>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</si>
  <si>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</si>
  <si>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</si>
  <si>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</si>
  <si>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</si>
  <si>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</si>
  <si>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</si>
  <si>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</si>
  <si>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</si>
  <si>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</si>
  <si>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</si>
  <si>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</si>
  <si>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</si>
  <si>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</si>
  <si>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</si>
  <si>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</si>
  <si>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</si>
  <si>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</si>
  <si>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</si>
  <si>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</si>
  <si>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</si>
  <si>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</si>
  <si>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</si>
  <si>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</si>
  <si>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</si>
  <si>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</si>
  <si>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</si>
  <si>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</si>
  <si>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</si>
  <si>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</si>
  <si>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</si>
  <si>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</si>
  <si>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</si>
  <si>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</si>
  <si>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</si>
  <si>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</si>
  <si>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</si>
  <si>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</si>
  <si>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</si>
  <si>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</si>
  <si>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</si>
  <si>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</si>
  <si>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</si>
  <si>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</si>
  <si>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</si>
  <si>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</si>
  <si>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</si>
  <si>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</si>
  <si>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</si>
  <si>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</si>
  <si>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</si>
  <si>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</si>
  <si>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</si>
  <si>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</si>
  <si>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</si>
  <si>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</si>
  <si>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</si>
  <si>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</si>
  <si>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</si>
  <si>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</si>
  <si>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</si>
  <si>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</si>
  <si>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</si>
  <si>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</si>
  <si>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</si>
  <si>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</si>
  <si>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</si>
  <si>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</si>
  <si>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</si>
  <si>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</si>
  <si>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</si>
  <si>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</si>
  <si>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</si>
  <si>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</si>
  <si>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</si>
  <si>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</si>
  <si>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</si>
  <si>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</si>
  <si>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</si>
  <si>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</si>
  <si>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</si>
  <si>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</si>
  <si>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</si>
  <si>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</si>
  <si>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</si>
  <si>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</si>
  <si>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</si>
  <si>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</si>
  <si>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</si>
  <si>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</si>
  <si>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</si>
  <si>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</si>
  <si>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</si>
  <si>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</si>
  <si>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</si>
  <si>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</si>
  <si>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</si>
  <si>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</si>
  <si>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</si>
  <si>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</si>
  <si>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</si>
  <si>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</si>
  <si>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</si>
  <si>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</si>
  <si>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</si>
  <si>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</si>
  <si>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</si>
  <si>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</si>
  <si>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</si>
  <si>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</si>
  <si>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</si>
  <si>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</si>
  <si>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</si>
  <si>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</si>
  <si>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</si>
  <si>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</si>
  <si>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</si>
  <si>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</si>
  <si>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</si>
  <si>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</si>
  <si>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</si>
  <si>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</si>
  <si>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</si>
  <si>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</si>
  <si>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</si>
  <si>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</si>
  <si>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</si>
  <si>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</si>
  <si>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</si>
  <si>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</si>
  <si>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</si>
  <si>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</si>
  <si>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</si>
  <si>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</si>
  <si>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</si>
  <si>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</si>
  <si>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</si>
  <si>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</si>
  <si>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</si>
  <si>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</si>
  <si>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</si>
  <si>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</si>
  <si>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</si>
  <si>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</si>
  <si>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</si>
  <si>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</si>
  <si>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</si>
  <si>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</si>
  <si>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</si>
  <si>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</si>
  <si>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</si>
  <si>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</si>
  <si>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</si>
  <si>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</si>
  <si>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</si>
  <si>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</si>
  <si>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</si>
  <si>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</si>
  <si>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</si>
  <si>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</si>
  <si>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</si>
  <si>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</si>
  <si>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</si>
  <si>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</si>
  <si>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</si>
  <si>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</si>
  <si>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</si>
  <si>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</si>
  <si>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</si>
  <si>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</si>
  <si>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</si>
  <si>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</si>
  <si>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</si>
  <si>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</si>
  <si>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</si>
  <si>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</si>
  <si>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</si>
  <si>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</si>
  <si>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</si>
  <si>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</si>
  <si>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</si>
  <si>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</si>
  <si>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</si>
  <si>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</si>
  <si>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</si>
  <si>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</si>
  <si>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</si>
  <si>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</si>
  <si>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</si>
  <si>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</si>
  <si>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</si>
  <si>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</si>
  <si>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</si>
  <si>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</si>
  <si>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</si>
  <si>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</si>
  <si>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</si>
  <si>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</si>
  <si>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</si>
  <si>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</si>
  <si>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</si>
  <si>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</si>
  <si>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</si>
  <si>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</si>
  <si>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</si>
  <si>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</si>
  <si>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</si>
  <si>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</si>
  <si>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</si>
  <si>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</si>
  <si>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</si>
  <si>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</si>
  <si>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</si>
  <si>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</si>
  <si>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</si>
  <si>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</si>
  <si>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</si>
  <si>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</si>
  <si>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</si>
  <si>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</si>
  <si>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</si>
  <si>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</si>
  <si>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</si>
  <si>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</si>
  <si>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</si>
  <si>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</si>
  <si>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</si>
  <si>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</si>
  <si>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</si>
  <si>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</si>
  <si>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</si>
  <si>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</si>
  <si>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</si>
  <si>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</si>
  <si>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</si>
  <si>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</si>
  <si>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</si>
  <si>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</si>
  <si>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</si>
  <si>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</si>
  <si>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</si>
  <si>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</si>
  <si>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</si>
  <si>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</si>
  <si>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</si>
  <si>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</si>
  <si>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</si>
  <si>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</si>
  <si>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</si>
  <si>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</si>
  <si>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</si>
  <si>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</si>
  <si>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</si>
  <si>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</si>
  <si>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</si>
  <si>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</si>
  <si>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</si>
  <si>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</si>
  <si>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</si>
  <si>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</si>
  <si>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</si>
  <si>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</si>
  <si>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</si>
  <si>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</si>
  <si>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</si>
  <si>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</si>
  <si>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</si>
  <si>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</si>
  <si>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</si>
  <si>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</si>
  <si>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</si>
  <si>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</si>
  <si>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</si>
  <si>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</si>
  <si>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</si>
  <si>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</si>
  <si>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</si>
  <si>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</si>
  <si>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</si>
  <si>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</si>
  <si>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</si>
  <si>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</si>
  <si>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</si>
  <si>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</si>
  <si>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</si>
  <si>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</si>
  <si>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</si>
  <si>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</si>
  <si>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</si>
  <si>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</si>
  <si>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</si>
  <si>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</si>
  <si>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</si>
  <si>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</si>
  <si>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</si>
  <si>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</si>
  <si>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</si>
  <si>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</si>
  <si>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</si>
  <si>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</si>
  <si>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</si>
  <si>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</si>
  <si>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</si>
  <si>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</si>
  <si>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</si>
  <si>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</si>
  <si>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</si>
  <si>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</si>
  <si>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</si>
  <si>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</si>
  <si>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</si>
  <si>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</si>
  <si>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</si>
  <si>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</si>
  <si>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</si>
  <si>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</si>
  <si>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</si>
  <si>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</si>
  <si>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</si>
  <si>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</si>
  <si>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</si>
  <si>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</si>
  <si>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</si>
  <si>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</si>
  <si>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</si>
  <si>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</si>
  <si>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</si>
  <si>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</si>
  <si>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</si>
  <si>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</si>
  <si>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</si>
  <si>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</si>
  <si>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</si>
  <si>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</si>
  <si>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</si>
  <si>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</si>
  <si>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</si>
  <si>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</si>
  <si>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</si>
  <si>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</si>
  <si>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</si>
  <si>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</si>
  <si>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</si>
  <si>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</si>
  <si>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</si>
  <si>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</si>
  <si>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</si>
  <si>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</si>
  <si>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</si>
  <si>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</si>
  <si>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</si>
  <si>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</si>
  <si>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</si>
  <si>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</si>
  <si>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</si>
  <si>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</si>
  <si>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</si>
  <si>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</si>
  <si>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</si>
  <si>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</si>
  <si>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</si>
  <si>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</si>
  <si>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</si>
  <si>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</si>
  <si>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</si>
  <si>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</si>
  <si>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</si>
  <si>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</si>
  <si>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</si>
  <si>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</si>
  <si>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</si>
  <si>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</si>
  <si>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</si>
  <si>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</si>
  <si>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</si>
  <si>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</si>
  <si>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</si>
  <si>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</si>
  <si>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</si>
  <si>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</si>
  <si>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</si>
  <si>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</si>
  <si>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</si>
  <si>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</si>
  <si>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</si>
  <si>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</si>
  <si>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</si>
  <si>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</si>
  <si>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</si>
  <si>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</si>
  <si>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</si>
  <si>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</si>
  <si>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</si>
  <si>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</si>
  <si>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</si>
  <si>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</si>
  <si>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</si>
  <si>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</si>
  <si>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</si>
  <si>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</si>
  <si>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</si>
  <si>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</si>
  <si>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</si>
  <si>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</si>
  <si>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</si>
  <si>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</si>
  <si>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</si>
  <si>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</si>
  <si>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</si>
  <si>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</si>
  <si>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</si>
  <si>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</si>
  <si>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</si>
  <si>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</si>
  <si>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</si>
  <si>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</si>
  <si>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</si>
  <si>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</si>
  <si>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</si>
  <si>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</si>
  <si>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</si>
  <si>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</si>
  <si>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</si>
  <si>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</si>
  <si>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</si>
  <si>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</si>
  <si>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</si>
  <si>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</si>
  <si>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</si>
  <si>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</si>
  <si>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</si>
  <si>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</si>
  <si>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</si>
  <si>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</si>
  <si>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</si>
  <si>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</si>
  <si>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</si>
  <si>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</si>
  <si>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</si>
  <si>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</si>
  <si>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</si>
  <si>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</si>
  <si>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</si>
  <si>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</si>
  <si>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</si>
  <si>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</si>
  <si>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</si>
  <si>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</si>
  <si>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</si>
  <si>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</si>
  <si>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</si>
  <si>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</si>
  <si>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</si>
  <si>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</si>
  <si>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</si>
  <si>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</si>
  <si>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</si>
  <si>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</si>
  <si>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</si>
  <si>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</si>
  <si>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</si>
  <si>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</si>
  <si>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</si>
  <si>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</si>
  <si>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</si>
  <si>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</si>
  <si>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</si>
  <si>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</si>
  <si>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</si>
  <si>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</si>
  <si>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</si>
  <si>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</si>
  <si>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</si>
  <si>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</si>
  <si>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</si>
  <si>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</si>
  <si>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</si>
  <si>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</si>
  <si>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</si>
  <si>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</si>
  <si>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</si>
  <si>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</si>
  <si>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</si>
  <si>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</si>
  <si>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</si>
  <si>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</si>
  <si>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</si>
  <si>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</si>
  <si>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</si>
  <si>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</si>
  <si>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</si>
  <si>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</si>
  <si>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</si>
  <si>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</si>
  <si>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</si>
  <si>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</si>
  <si>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</si>
  <si>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</si>
  <si>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</si>
  <si>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</si>
  <si>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</si>
  <si>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</si>
  <si>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</si>
  <si>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</si>
  <si>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</si>
  <si>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</si>
  <si>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</si>
  <si>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</si>
  <si>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</si>
  <si>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</si>
  <si>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</si>
  <si>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</si>
  <si>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</si>
  <si>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</si>
  <si>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</si>
  <si>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</si>
  <si>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</si>
  <si>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</si>
  <si>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</si>
  <si>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</si>
  <si>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</si>
  <si>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</si>
  <si>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</si>
  <si>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</si>
  <si>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</si>
  <si>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</si>
  <si>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</si>
  <si>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</si>
  <si>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</si>
  <si>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</si>
  <si>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</si>
  <si>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</si>
  <si>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</si>
  <si>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</si>
  <si>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</si>
  <si>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</si>
  <si>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</si>
  <si>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</si>
  <si>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</si>
  <si>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</si>
  <si>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</si>
  <si>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</si>
  <si>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</si>
  <si>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</si>
  <si>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</si>
  <si>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</si>
  <si>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</si>
  <si>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</si>
  <si>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</si>
  <si>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</si>
  <si>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</si>
  <si>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</si>
  <si>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</si>
  <si>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</si>
  <si>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</si>
  <si>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</si>
  <si>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</si>
  <si>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</si>
  <si>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</si>
  <si>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</si>
  <si>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</si>
  <si>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</si>
  <si>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</si>
  <si>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</si>
  <si>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</si>
  <si>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</si>
  <si>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</si>
  <si>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</si>
  <si>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</si>
  <si>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</si>
  <si>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</si>
  <si>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</si>
  <si>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</si>
  <si>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</si>
  <si>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</si>
  <si>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</si>
  <si>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</si>
  <si>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</si>
  <si>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</si>
  <si>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</si>
  <si>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</si>
  <si>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</si>
  <si>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</si>
  <si>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</si>
  <si>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</si>
  <si>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</si>
  <si>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</si>
  <si>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</si>
  <si>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</si>
  <si>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</si>
  <si>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</si>
  <si>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</si>
  <si>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</si>
  <si>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</si>
  <si>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</si>
  <si>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</si>
  <si>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</si>
  <si>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</si>
  <si>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</si>
  <si>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</si>
  <si>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</si>
  <si>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</si>
  <si>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</si>
  <si>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</si>
  <si>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</si>
  <si>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</si>
  <si>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</si>
  <si>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</si>
  <si>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</si>
  <si>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</si>
  <si>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</si>
  <si>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</si>
  <si>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</si>
  <si>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</si>
  <si>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</si>
  <si>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</si>
  <si>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</si>
  <si>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</si>
  <si>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</si>
  <si>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</si>
  <si>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</si>
  <si>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</si>
  <si>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</si>
  <si>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</si>
  <si>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</si>
  <si>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</si>
  <si>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</si>
  <si>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</si>
  <si>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</si>
  <si>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</si>
  <si>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</si>
  <si>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</si>
  <si>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</si>
  <si>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</si>
  <si>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</si>
  <si>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</si>
  <si>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</si>
  <si>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</si>
  <si>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</si>
  <si>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</si>
  <si>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</si>
  <si>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</si>
  <si>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</si>
  <si>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</si>
  <si>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</si>
  <si>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</si>
  <si>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</si>
  <si>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</si>
  <si>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</si>
  <si>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</si>
  <si>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</si>
  <si>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</si>
  <si>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</si>
  <si>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</si>
  <si>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</si>
  <si>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</si>
  <si>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</si>
  <si>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</si>
  <si>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</si>
  <si>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</si>
  <si>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</si>
  <si>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</si>
  <si>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</si>
  <si>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</si>
  <si>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</si>
  <si>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</si>
  <si>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</si>
  <si>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</si>
  <si>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</si>
  <si>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</si>
  <si>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</si>
  <si>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</si>
  <si>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</si>
  <si>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</si>
  <si>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</si>
  <si>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</si>
  <si>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</si>
  <si>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</si>
  <si>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</si>
  <si>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</si>
  <si>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</si>
  <si>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</si>
  <si>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</si>
  <si>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</si>
  <si>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</si>
  <si>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</si>
  <si>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</si>
  <si>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</si>
  <si>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</si>
  <si>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</si>
  <si>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</si>
  <si>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</si>
  <si>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</si>
  <si>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</si>
  <si>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</si>
  <si>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</si>
  <si>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</si>
  <si>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</si>
  <si>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</si>
  <si>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</si>
  <si>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</si>
  <si>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</si>
  <si>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</si>
  <si>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</si>
  <si>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</si>
  <si>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</si>
  <si>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</si>
  <si>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</si>
  <si>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</si>
  <si>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</si>
  <si>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</si>
  <si>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</si>
  <si>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</si>
  <si>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</si>
  <si>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</si>
  <si>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</si>
  <si>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</si>
  <si>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</si>
  <si>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</si>
  <si>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</si>
  <si>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</si>
  <si>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</si>
  <si>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</si>
  <si>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</si>
  <si>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</si>
  <si>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</si>
  <si>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</si>
  <si>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</si>
  <si>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</si>
  <si>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</si>
  <si>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</si>
  <si>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</si>
  <si>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</si>
  <si>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</si>
  <si>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</si>
  <si>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</si>
  <si>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</si>
  <si>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</si>
  <si>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</si>
  <si>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</si>
  <si>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</si>
  <si>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</si>
  <si>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</si>
  <si>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</si>
  <si>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</si>
  <si>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</si>
  <si>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</si>
  <si>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</si>
  <si>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</si>
  <si>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</si>
  <si>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</si>
  <si>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</si>
  <si>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</si>
  <si>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</si>
  <si>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</si>
  <si>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</si>
  <si>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</si>
  <si>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</si>
  <si>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</si>
  <si>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</si>
  <si>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</si>
  <si>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</si>
  <si>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</si>
  <si>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</si>
  <si>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</si>
  <si>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</si>
  <si>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</si>
  <si>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</si>
  <si>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</si>
  <si>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</si>
  <si>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</si>
  <si>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</si>
  <si>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</si>
  <si>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</si>
  <si>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</si>
  <si>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</si>
  <si>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</si>
  <si>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</si>
  <si>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</si>
  <si>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</si>
  <si>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</si>
  <si>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</si>
  <si>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</si>
  <si>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</si>
  <si>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</si>
  <si>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</si>
  <si>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</si>
  <si>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</si>
  <si>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</si>
  <si>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</si>
  <si>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</si>
  <si>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</si>
  <si>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</si>
  <si>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</si>
  <si>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</si>
  <si>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</si>
  <si>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</si>
  <si>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</si>
  <si>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</si>
  <si>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</si>
  <si>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</si>
  <si>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</si>
  <si>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</si>
  <si>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</si>
  <si>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</si>
  <si>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</si>
  <si>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</si>
  <si>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</si>
  <si>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</si>
  <si>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</si>
  <si>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</si>
  <si>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</si>
  <si>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</si>
  <si>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</si>
  <si>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</si>
  <si>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</si>
  <si>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</si>
  <si>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</si>
  <si>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</si>
  <si>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</si>
  <si>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</si>
  <si>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</si>
  <si>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</si>
  <si>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</si>
  <si>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</si>
  <si>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</si>
  <si>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</si>
  <si>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</si>
  <si>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</si>
  <si>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</si>
  <si>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</si>
  <si>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</si>
  <si>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</si>
  <si>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</si>
  <si>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</si>
  <si>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</si>
  <si>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</si>
  <si>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</si>
  <si>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</si>
  <si>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</si>
  <si>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</si>
  <si>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</si>
  <si>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</si>
  <si>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</si>
  <si>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</si>
  <si>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</si>
  <si>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</si>
  <si>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</si>
  <si>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</si>
  <si>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</si>
  <si>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</si>
  <si>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</si>
  <si>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</si>
  <si>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</si>
  <si>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</si>
  <si>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</si>
  <si>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</si>
  <si>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</si>
  <si>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</si>
  <si>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</si>
  <si>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</si>
  <si>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</si>
  <si>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</si>
  <si>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</si>
  <si>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</si>
  <si>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</si>
  <si>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</si>
  <si>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</si>
  <si>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</si>
  <si>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</si>
  <si>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</si>
  <si>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</si>
  <si>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</si>
  <si>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</si>
  <si>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</si>
  <si>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</si>
  <si>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</si>
  <si>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</si>
  <si>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</si>
  <si>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</si>
  <si>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</si>
  <si>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</si>
  <si>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</si>
  <si>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</si>
  <si>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</si>
  <si>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</si>
  <si>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</si>
  <si>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</si>
  <si>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</si>
  <si>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</si>
  <si>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</si>
  <si>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</si>
  <si>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</si>
  <si>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</si>
  <si>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</si>
  <si>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</si>
  <si>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</si>
  <si>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</si>
  <si>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</si>
  <si>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</si>
  <si>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</si>
  <si>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</si>
  <si>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</si>
  <si>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</si>
  <si>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</si>
  <si>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</si>
  <si>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</si>
  <si>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</si>
  <si>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</si>
  <si>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</si>
  <si>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</si>
  <si>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</si>
  <si>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</si>
  <si>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</si>
  <si>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</si>
  <si>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</si>
  <si>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</si>
  <si>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</si>
  <si>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</si>
  <si>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</si>
  <si>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</si>
  <si>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</si>
  <si>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</si>
  <si>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</si>
  <si>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</si>
  <si>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</si>
  <si>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</si>
  <si>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</si>
  <si>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</si>
  <si>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</si>
  <si>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</si>
  <si>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</si>
  <si>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</si>
  <si>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</si>
  <si>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</si>
  <si>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</si>
  <si>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</si>
  <si>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</si>
  <si>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</si>
  <si>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</si>
  <si>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</si>
  <si>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</si>
  <si>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</si>
  <si>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</si>
  <si>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</si>
  <si>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</si>
  <si>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</si>
  <si>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</si>
  <si>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</si>
  <si>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</si>
  <si>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</si>
  <si>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</si>
  <si>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</si>
  <si>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</si>
  <si>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</si>
  <si>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</si>
  <si>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</si>
  <si>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</si>
  <si>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</si>
  <si>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</si>
  <si>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</si>
  <si>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</si>
  <si>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</si>
  <si>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</si>
  <si>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</si>
  <si>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</si>
  <si>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</si>
  <si>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</si>
  <si>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</si>
  <si>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</si>
  <si>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</si>
  <si>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</si>
  <si>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</si>
  <si>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</si>
  <si>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</si>
  <si>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</si>
  <si>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</si>
  <si>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</si>
  <si>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</si>
  <si>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</si>
  <si>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</si>
  <si>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</si>
  <si>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</si>
  <si>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</si>
  <si>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</si>
  <si>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</si>
  <si>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</si>
  <si>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</si>
  <si>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</si>
  <si>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</si>
  <si>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</si>
  <si>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</si>
  <si>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</si>
  <si>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</si>
  <si>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</si>
  <si>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</si>
  <si>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</si>
  <si>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</si>
  <si>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</si>
  <si>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</si>
  <si>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</si>
  <si>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</si>
  <si>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</si>
  <si>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</si>
  <si>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</si>
  <si>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</si>
  <si>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</si>
  <si>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</si>
  <si>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</si>
  <si>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</si>
  <si>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</si>
  <si>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</si>
  <si>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</si>
  <si>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</si>
  <si>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</si>
  <si>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</si>
  <si>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</si>
  <si>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</si>
  <si>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</si>
  <si>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</si>
  <si>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</si>
  <si>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</si>
  <si>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</si>
  <si>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</si>
  <si>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</si>
  <si>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</si>
  <si>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</si>
  <si>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</si>
  <si>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</si>
  <si>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</si>
  <si>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</si>
  <si>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</si>
  <si>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</si>
  <si>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</si>
  <si>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</si>
  <si>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</si>
  <si>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</si>
  <si>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</si>
  <si>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</si>
  <si>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</si>
  <si>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</si>
  <si>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</si>
  <si>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</si>
  <si>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</si>
  <si>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</si>
  <si>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</si>
  <si>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</si>
  <si>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</si>
  <si>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</si>
  <si>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</si>
  <si>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</si>
  <si>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</si>
  <si>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</si>
  <si>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</si>
  <si>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</si>
  <si>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</si>
  <si>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</si>
  <si>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</si>
  <si>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</si>
  <si>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</si>
  <si>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</si>
  <si>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</si>
  <si>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</si>
  <si>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</si>
  <si>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</si>
  <si>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</si>
  <si>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</si>
  <si>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</si>
  <si>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</si>
  <si>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</si>
  <si>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</si>
  <si>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</si>
  <si>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</si>
  <si>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</si>
  <si>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</si>
  <si>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</si>
  <si>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</si>
  <si>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</si>
  <si>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</si>
  <si>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</si>
  <si>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</si>
  <si>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</si>
  <si>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</si>
  <si>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</si>
  <si>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</si>
  <si>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</si>
  <si>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</si>
  <si>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</si>
  <si>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</si>
  <si>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</si>
  <si>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</si>
  <si>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</si>
  <si>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</si>
  <si>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</si>
  <si>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</si>
  <si>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</si>
  <si>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</si>
  <si>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</si>
  <si>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</si>
  <si>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</si>
  <si>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</si>
  <si>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</si>
  <si>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</si>
  <si>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</si>
  <si>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</si>
  <si>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</si>
  <si>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</si>
  <si>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</si>
  <si>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</si>
  <si>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</si>
  <si>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</si>
  <si>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</si>
  <si>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</si>
  <si>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</si>
  <si>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</si>
  <si>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</si>
  <si>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</si>
  <si>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</si>
  <si>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</si>
  <si>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</si>
  <si>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</si>
  <si>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</si>
  <si>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</si>
  <si>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</si>
  <si>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</si>
  <si>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</si>
  <si>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</si>
  <si>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</si>
  <si>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</si>
  <si>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</si>
  <si>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</si>
  <si>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</si>
  <si>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</si>
  <si>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</si>
  <si>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</si>
  <si>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</si>
  <si>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</si>
  <si>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</si>
  <si>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</si>
  <si>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</si>
  <si>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</si>
  <si>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</si>
  <si>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</si>
  <si>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</si>
  <si>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</si>
  <si>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</si>
  <si>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</si>
  <si>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</si>
  <si>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</si>
  <si>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</si>
  <si>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</si>
  <si>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</si>
  <si>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</si>
  <si>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</si>
  <si>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</si>
  <si>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</si>
  <si>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</si>
  <si>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</si>
  <si>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</si>
  <si>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</si>
  <si>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</si>
  <si>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</si>
  <si>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</si>
  <si>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</si>
  <si>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</si>
  <si>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</si>
  <si>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</si>
  <si>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</si>
  <si>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</si>
  <si>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</si>
  <si>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</si>
  <si>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</si>
  <si>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</si>
  <si>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</si>
  <si>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</si>
  <si>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</si>
  <si>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</si>
  <si>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</si>
  <si>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</si>
  <si>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</si>
  <si>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</si>
  <si>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</si>
  <si>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</si>
  <si>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</si>
  <si>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</si>
  <si>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</si>
  <si>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</si>
  <si>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</si>
  <si>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</si>
  <si>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</si>
  <si>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</si>
  <si>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</si>
  <si>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</si>
  <si>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</si>
  <si>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</si>
  <si>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</si>
  <si>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</si>
  <si>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</si>
  <si>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</si>
  <si>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</si>
  <si>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</si>
  <si>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</si>
  <si>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</si>
  <si>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</si>
  <si>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</si>
  <si>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</si>
  <si>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</si>
  <si>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</si>
  <si>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</si>
  <si>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</si>
  <si>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</si>
  <si>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</si>
  <si>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</si>
  <si>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</si>
  <si>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</si>
  <si>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</si>
  <si>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</si>
  <si>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</si>
  <si>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</si>
  <si>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</si>
  <si>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</si>
  <si>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</si>
  <si>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</si>
  <si>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</si>
  <si>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</si>
  <si>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</si>
  <si>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</si>
  <si>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</si>
  <si>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</si>
  <si>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</si>
  <si>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</si>
  <si>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</si>
  <si>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</si>
  <si>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</si>
  <si>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</si>
  <si>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</si>
  <si>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</si>
  <si>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</si>
  <si>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</si>
  <si>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</si>
  <si>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</si>
  <si>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</si>
  <si>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</si>
  <si>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</si>
  <si>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</si>
  <si>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</si>
  <si>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</si>
  <si>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</si>
  <si>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</si>
  <si>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</si>
  <si>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</si>
  <si>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</si>
  <si>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</si>
  <si>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</si>
  <si>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</si>
  <si>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</si>
  <si>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</si>
  <si>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</si>
  <si>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</si>
  <si>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</si>
  <si>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</si>
  <si>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</si>
  <si>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</si>
  <si>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</si>
  <si>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</si>
  <si>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</si>
  <si>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</si>
  <si>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</si>
  <si>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</si>
  <si>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</si>
  <si>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</si>
  <si>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</si>
  <si>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</si>
  <si>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</si>
  <si>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</si>
  <si>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</si>
  <si>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</si>
  <si>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</si>
  <si>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</si>
  <si>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</si>
  <si>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</si>
  <si>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</si>
  <si>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</si>
  <si>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</si>
  <si>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</si>
  <si>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</si>
  <si>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</si>
  <si>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</si>
  <si>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</si>
  <si>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</si>
  <si>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</si>
  <si>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</si>
  <si>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</si>
  <si>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</si>
  <si>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</si>
  <si>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</si>
  <si>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</si>
  <si>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</si>
  <si>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</si>
  <si>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</si>
  <si>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</si>
  <si>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</si>
  <si>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</si>
  <si>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</si>
  <si>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</si>
  <si>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</si>
  <si>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</si>
  <si>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</si>
  <si>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</si>
  <si>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</si>
  <si>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</si>
  <si>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</si>
  <si>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</si>
  <si>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</si>
  <si>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</si>
  <si>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</si>
  <si>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</si>
  <si>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</si>
  <si>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</si>
  <si>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</si>
  <si>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</si>
  <si>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</si>
  <si>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</si>
  <si>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</si>
  <si>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</si>
  <si>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</si>
  <si>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</si>
  <si>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</si>
  <si>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</si>
  <si>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</si>
  <si>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</si>
  <si>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</si>
  <si>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</si>
  <si>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</si>
  <si>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</si>
  <si>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</si>
  <si>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</si>
  <si>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</si>
  <si>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</si>
  <si>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</si>
  <si>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</si>
  <si>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</si>
  <si>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</si>
  <si>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</si>
  <si>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</si>
  <si>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</si>
  <si>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</si>
  <si>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</si>
  <si>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</si>
  <si>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</si>
  <si>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</si>
  <si>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</si>
  <si>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</si>
  <si>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</si>
  <si>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</si>
  <si>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</si>
  <si>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</si>
  <si>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</si>
  <si>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</si>
  <si>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</si>
  <si>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</si>
  <si>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</si>
  <si>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</si>
  <si>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</si>
  <si>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</si>
  <si>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</si>
  <si>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</si>
  <si>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</si>
  <si>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</si>
  <si>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</si>
  <si>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</si>
  <si>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</si>
  <si>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</si>
  <si>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</si>
  <si>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</si>
  <si>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</si>
  <si>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</si>
  <si>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</si>
  <si>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</si>
  <si>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</si>
  <si>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</si>
  <si>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</si>
  <si>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</si>
  <si>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</si>
  <si>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</si>
  <si>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</si>
  <si>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</si>
  <si>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</si>
  <si>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</si>
  <si>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</si>
  <si>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</si>
  <si>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</si>
  <si>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</si>
  <si>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</si>
  <si>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</si>
  <si>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</si>
  <si>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</si>
  <si>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</si>
  <si>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</si>
  <si>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</si>
  <si>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</si>
  <si>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</si>
  <si>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</si>
  <si>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</si>
  <si>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</si>
  <si>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</si>
  <si>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</si>
  <si>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</si>
  <si>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</si>
  <si>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</si>
  <si>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</si>
  <si>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</si>
  <si>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</si>
  <si>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</si>
  <si>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</si>
  <si>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</si>
  <si>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</si>
  <si>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</si>
  <si>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</si>
  <si>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</si>
  <si>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</si>
  <si>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</si>
  <si>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</si>
  <si>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</si>
  <si>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</si>
  <si>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</si>
  <si>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</si>
  <si>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</si>
  <si>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</si>
  <si>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</si>
  <si>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</si>
  <si>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</si>
  <si>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</si>
  <si>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</si>
  <si>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</si>
  <si>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</si>
  <si>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</si>
  <si>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</si>
  <si>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</si>
  <si>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</si>
  <si>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</si>
  <si>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</si>
  <si>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</si>
  <si>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</si>
  <si>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</si>
  <si>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</si>
  <si>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</si>
  <si>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</si>
  <si>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</si>
  <si>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</si>
  <si>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</si>
  <si>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</si>
  <si>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</si>
  <si>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</si>
  <si>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</si>
  <si>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</si>
  <si>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</si>
  <si>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</si>
  <si>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</si>
  <si>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</si>
  <si>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</si>
  <si>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</si>
  <si>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</si>
  <si>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</si>
  <si>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</si>
  <si>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</si>
  <si>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</si>
  <si>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</si>
  <si>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</si>
  <si>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</si>
  <si>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</si>
  <si>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</si>
  <si>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</si>
  <si>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</si>
  <si>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</si>
  <si>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</si>
  <si>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</si>
  <si>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</si>
  <si>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</si>
  <si>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</si>
  <si>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</si>
  <si>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</si>
  <si>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</si>
  <si>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</si>
  <si>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</si>
  <si>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</si>
  <si>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</si>
  <si>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</si>
  <si>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</si>
  <si>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</si>
  <si>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</si>
  <si>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</si>
  <si>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</si>
  <si>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</si>
  <si>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</si>
  <si>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</si>
  <si>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</si>
  <si>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</si>
  <si>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</si>
  <si>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</si>
  <si>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</si>
  <si>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</si>
  <si>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</si>
  <si>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</si>
  <si>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</si>
  <si>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</si>
  <si>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</si>
  <si>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</si>
  <si>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</si>
  <si>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</si>
  <si>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</si>
  <si>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</si>
  <si>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</si>
  <si>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</si>
  <si>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</si>
  <si>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</si>
  <si>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</si>
  <si>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</si>
  <si>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</si>
  <si>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</si>
  <si>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</si>
  <si>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</si>
  <si>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</si>
  <si>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</si>
  <si>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</si>
  <si>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</si>
  <si>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</si>
  <si>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</si>
  <si>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</si>
  <si>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</si>
  <si>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</si>
  <si>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</si>
  <si>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</si>
  <si>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</si>
  <si>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</si>
  <si>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</si>
  <si>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</si>
  <si>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</si>
  <si>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</si>
  <si>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</si>
  <si>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</si>
  <si>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</si>
  <si>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</si>
  <si>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</si>
  <si>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</si>
  <si>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</si>
  <si>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</si>
  <si>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</si>
  <si>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</si>
  <si>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</si>
  <si>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</si>
  <si>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</si>
  <si>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</si>
  <si>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</si>
  <si>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</si>
  <si>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</si>
  <si>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</si>
  <si>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</si>
  <si>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</si>
  <si>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</si>
  <si>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</si>
  <si>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</si>
  <si>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</si>
  <si>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</si>
  <si>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</si>
  <si>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</si>
  <si>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</si>
  <si>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</si>
  <si>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</si>
  <si>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</si>
  <si>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</si>
  <si>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</si>
  <si>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</si>
  <si>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</si>
  <si>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</si>
  <si>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</si>
  <si>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</si>
  <si>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</si>
  <si>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</si>
  <si>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</si>
  <si>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</si>
  <si>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</si>
  <si>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</si>
  <si>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</si>
  <si>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</si>
  <si>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</si>
  <si>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</si>
  <si>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</si>
  <si>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</si>
  <si>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</si>
  <si>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</si>
  <si>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</si>
  <si>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</si>
  <si>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</si>
  <si>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</si>
  <si>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</si>
  <si>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</si>
  <si>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</si>
  <si>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</si>
  <si>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</si>
  <si>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</si>
  <si>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</si>
  <si>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</si>
  <si>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</si>
  <si>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</si>
  <si>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</si>
  <si>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</si>
  <si>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</si>
  <si>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</si>
  <si>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</si>
  <si>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</si>
  <si>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</si>
  <si>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</si>
  <si>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</si>
  <si>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</si>
  <si>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</si>
  <si>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</si>
  <si>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</si>
  <si>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</si>
  <si>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</si>
  <si>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</si>
  <si>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</si>
  <si>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</si>
  <si>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</si>
  <si>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</si>
  <si>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</si>
  <si>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</si>
  <si>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</si>
  <si>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</si>
  <si>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</si>
  <si>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</si>
  <si>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</si>
  <si>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</si>
  <si>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</si>
  <si>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</si>
  <si>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</si>
  <si>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</si>
  <si>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</si>
  <si>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</si>
  <si>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</si>
  <si>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</si>
  <si>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</si>
  <si>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</si>
  <si>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</si>
  <si>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</si>
  <si>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</si>
  <si>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</si>
  <si>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</si>
  <si>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</si>
  <si>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</si>
  <si>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</si>
  <si>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</si>
  <si>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</si>
  <si>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</si>
  <si>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</si>
  <si>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</si>
  <si>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</si>
  <si>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</si>
  <si>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</si>
  <si>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</si>
  <si>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</si>
  <si>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</si>
  <si>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</si>
  <si>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</si>
  <si>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</si>
  <si>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</si>
  <si>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</si>
  <si>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</si>
  <si>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</si>
  <si>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</si>
  <si>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</si>
  <si>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</si>
  <si>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</si>
  <si>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</si>
  <si>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</si>
  <si>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</si>
  <si>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</si>
  <si>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</si>
  <si>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</si>
  <si>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</si>
  <si>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</si>
  <si>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</si>
  <si>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</si>
  <si>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</si>
  <si>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</si>
  <si>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</si>
  <si>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</si>
  <si>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</si>
  <si>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</si>
  <si>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</si>
  <si>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</si>
  <si>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</si>
  <si>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</si>
  <si>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</si>
  <si>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</si>
  <si>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</si>
  <si>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</si>
  <si>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</si>
  <si>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</si>
  <si>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</si>
  <si>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</si>
  <si>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</si>
  <si>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</si>
  <si>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</si>
  <si>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</si>
  <si>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</si>
  <si>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</si>
  <si>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</si>
  <si>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</si>
  <si>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</si>
  <si>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</si>
  <si>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</si>
  <si>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</si>
  <si>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</si>
  <si>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</si>
  <si>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</si>
  <si>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</si>
  <si>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</si>
  <si>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</si>
  <si>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</si>
  <si>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</si>
  <si>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</si>
  <si>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</si>
  <si>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</si>
  <si>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</si>
  <si>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</si>
  <si>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</si>
  <si>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</si>
  <si>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</si>
  <si>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</si>
  <si>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</si>
  <si>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</si>
  <si>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</si>
  <si>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</si>
  <si>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</si>
  <si>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</si>
  <si>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</si>
  <si>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</si>
  <si>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</si>
  <si>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</si>
  <si>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</si>
  <si>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</si>
  <si>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</si>
  <si>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</si>
  <si>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</si>
  <si>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</si>
  <si>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</si>
  <si>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</si>
  <si>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</si>
  <si>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</si>
  <si>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</si>
  <si>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</si>
  <si>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</si>
  <si>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</si>
  <si>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</si>
  <si>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</si>
  <si>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</si>
  <si>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</si>
  <si>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</si>
  <si>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</si>
  <si>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</si>
  <si>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</si>
  <si>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</si>
  <si>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</si>
  <si>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</si>
  <si>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</si>
  <si>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</si>
  <si>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</si>
  <si>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</si>
  <si>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</si>
  <si>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</si>
  <si>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</si>
  <si>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</si>
  <si>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</si>
  <si>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</si>
  <si>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</si>
  <si>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</si>
  <si>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</si>
  <si>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</si>
  <si>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</si>
  <si>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</si>
  <si>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</si>
  <si>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</si>
  <si>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</si>
  <si>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</si>
  <si>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</si>
  <si>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</si>
  <si>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</si>
  <si>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</si>
  <si>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</si>
  <si>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</si>
  <si>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</si>
  <si>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</si>
  <si>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</si>
  <si>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</si>
  <si>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</si>
  <si>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</si>
  <si>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</si>
  <si>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</si>
  <si>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</si>
  <si>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</si>
  <si>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</si>
  <si>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</si>
  <si>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</si>
  <si>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</si>
  <si>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</si>
  <si>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</si>
  <si>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</si>
  <si>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</si>
  <si>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</si>
  <si>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</si>
  <si>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</si>
  <si>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</si>
  <si>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</si>
  <si>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</si>
  <si>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</si>
  <si>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</si>
  <si>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</si>
  <si>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</si>
  <si>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</si>
  <si>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</si>
  <si>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</si>
  <si>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</si>
  <si>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</si>
  <si>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</si>
  <si>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</si>
  <si>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</si>
  <si>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</si>
  <si>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</si>
  <si>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</si>
  <si>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</si>
  <si>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</si>
  <si>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</si>
  <si>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</si>
  <si>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</si>
  <si>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</si>
  <si>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</si>
  <si>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</si>
  <si>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</si>
  <si>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</si>
  <si>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</si>
  <si>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</si>
  <si>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</si>
  <si>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</si>
  <si>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</si>
  <si>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</si>
  <si>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</si>
  <si>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</si>
  <si>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</si>
  <si>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</si>
  <si>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</si>
  <si>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</si>
  <si>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</si>
  <si>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</si>
  <si>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</si>
  <si>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</si>
  <si>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</si>
  <si>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</si>
  <si>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</si>
  <si>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</si>
  <si>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</si>
  <si>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</si>
  <si>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</si>
  <si>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</si>
  <si>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</si>
  <si>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</si>
  <si>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</si>
  <si>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</si>
  <si>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</si>
  <si>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</si>
  <si>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</si>
  <si>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</si>
  <si>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</si>
  <si>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</si>
  <si>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</si>
  <si>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</si>
  <si>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</si>
  <si>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</si>
  <si>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</si>
  <si>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</si>
  <si>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</si>
  <si>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</si>
  <si>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</si>
  <si>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</si>
  <si>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</si>
  <si>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</si>
  <si>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</si>
  <si>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</si>
  <si>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</si>
  <si>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</si>
  <si>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</si>
  <si>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</si>
  <si>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</si>
  <si>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</si>
  <si>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</si>
  <si>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</si>
  <si>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</si>
  <si>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</si>
  <si>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</si>
  <si>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</si>
  <si>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</si>
  <si>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</si>
  <si>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</si>
  <si>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</si>
  <si>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</si>
  <si>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</si>
  <si>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</si>
  <si>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</si>
  <si>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</si>
  <si>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</si>
  <si>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</si>
  <si>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</si>
  <si>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</si>
  <si>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</si>
  <si>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</si>
  <si>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</si>
  <si>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</si>
  <si>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</si>
  <si>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</si>
  <si>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</si>
  <si>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</si>
  <si>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</si>
  <si>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</si>
  <si>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</si>
  <si>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</si>
  <si>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</si>
  <si>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</si>
  <si>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</si>
  <si>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</si>
  <si>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</si>
  <si>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</si>
  <si>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</si>
  <si>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</si>
  <si>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</si>
  <si>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</si>
  <si>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</si>
  <si>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</si>
  <si>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</si>
  <si>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</si>
  <si>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</si>
  <si>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</si>
  <si>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</si>
  <si>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</si>
  <si>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</si>
  <si>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</si>
  <si>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</si>
  <si>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</si>
  <si>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</si>
  <si>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</si>
  <si>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</si>
  <si>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</si>
  <si>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</si>
  <si>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</si>
  <si>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</si>
  <si>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</si>
  <si>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</si>
  <si>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</si>
  <si>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</si>
  <si>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</si>
  <si>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</si>
  <si>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</si>
  <si>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</si>
  <si>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</si>
  <si>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</si>
  <si>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</si>
  <si>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</si>
  <si>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</si>
  <si>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</si>
  <si>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</si>
  <si>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</si>
  <si>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</si>
  <si>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</si>
  <si>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</si>
  <si>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</si>
  <si>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</si>
  <si>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</si>
  <si>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</si>
  <si>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</si>
  <si>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</si>
  <si>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</si>
  <si>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</si>
  <si>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</si>
  <si>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</si>
  <si>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</si>
  <si>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</si>
  <si>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</si>
  <si>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</si>
  <si>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</si>
  <si>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</si>
  <si>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</si>
  <si>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</si>
  <si>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</si>
  <si>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</si>
  <si>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</si>
  <si>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</si>
  <si>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</si>
  <si>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</si>
  <si>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</si>
  <si>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</si>
  <si>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</si>
  <si>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</si>
  <si>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</si>
  <si>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</si>
  <si>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</si>
  <si>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</si>
  <si>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</si>
  <si>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</si>
  <si>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</si>
  <si>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</si>
  <si>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</si>
  <si>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</si>
  <si>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</si>
  <si>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</si>
  <si>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</si>
  <si>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</si>
  <si>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</si>
  <si>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</si>
  <si>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</si>
  <si>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</si>
  <si>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</si>
  <si>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</si>
  <si>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</si>
  <si>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</si>
  <si>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</si>
  <si>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</si>
  <si>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</si>
  <si>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</si>
  <si>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</si>
  <si>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</si>
  <si>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</si>
  <si>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</si>
  <si>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</si>
  <si>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</si>
  <si>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</si>
  <si>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</si>
  <si>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</si>
  <si>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</si>
  <si>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</si>
  <si>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</si>
  <si>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</si>
  <si>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</si>
  <si>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</si>
  <si>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</si>
  <si>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</si>
  <si>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</si>
  <si>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</si>
  <si>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</si>
  <si>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</si>
  <si>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</si>
  <si>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</si>
  <si>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</si>
  <si>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</si>
  <si>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</si>
  <si>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</si>
  <si>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</si>
  <si>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</si>
  <si>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</si>
  <si>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</si>
  <si>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</si>
  <si>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</si>
  <si>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</si>
  <si>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</si>
  <si>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</si>
  <si>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</si>
  <si>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</si>
  <si>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</si>
  <si>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</si>
  <si>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</si>
  <si>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</si>
  <si>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</si>
  <si>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</si>
  <si>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</si>
  <si>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</si>
  <si>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</si>
  <si>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</si>
  <si>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</si>
  <si>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</si>
  <si>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</si>
  <si>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</si>
  <si>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</si>
  <si>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</si>
  <si>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</si>
  <si>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</si>
  <si>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</si>
  <si>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</si>
  <si>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</si>
  <si>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</si>
  <si>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</si>
  <si>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</si>
  <si>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</si>
  <si>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</si>
  <si>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</si>
  <si>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</si>
  <si>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</si>
  <si>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</si>
  <si>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</si>
  <si>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</si>
  <si>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</si>
  <si>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</si>
  <si>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</si>
  <si>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</si>
  <si>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</si>
  <si>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</si>
  <si>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</si>
  <si>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</si>
  <si>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</si>
  <si>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</si>
  <si>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</si>
  <si>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</si>
  <si>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</si>
  <si>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</si>
  <si>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</si>
  <si>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</si>
  <si>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</si>
  <si>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</si>
  <si>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</si>
  <si>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</si>
  <si>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</si>
  <si>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</si>
  <si>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</si>
  <si>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</si>
  <si>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</si>
  <si>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</si>
  <si>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</si>
  <si>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</si>
  <si>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</si>
  <si>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</si>
  <si>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</si>
  <si>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</si>
  <si>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</si>
  <si>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</si>
  <si>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</si>
  <si>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</si>
  <si>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</si>
  <si>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</si>
  <si>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</si>
  <si>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</si>
  <si>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</si>
  <si>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</si>
  <si>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</si>
  <si>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</si>
  <si>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</si>
  <si>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</si>
  <si>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</si>
  <si>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</si>
  <si>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</si>
  <si>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</si>
  <si>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</si>
  <si>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</si>
  <si>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</si>
  <si>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</si>
  <si>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</si>
  <si>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</si>
  <si>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</si>
  <si>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</si>
  <si>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</si>
  <si>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</si>
  <si>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</si>
  <si>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</si>
  <si>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</si>
  <si>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</si>
  <si>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</si>
  <si>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</si>
  <si>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</si>
  <si>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</si>
  <si>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</si>
  <si>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</si>
  <si>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</si>
  <si>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</si>
  <si>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</si>
  <si>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</si>
  <si>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</si>
  <si>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</si>
  <si>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</si>
  <si>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</si>
  <si>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</si>
  <si>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</si>
  <si>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</si>
  <si>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</si>
  <si>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</si>
  <si>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</si>
  <si>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</si>
  <si>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</si>
  <si>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</si>
  <si>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</si>
  <si>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</si>
  <si>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</si>
  <si>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</si>
  <si>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</si>
  <si>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</si>
  <si>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</si>
  <si>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</si>
  <si>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</si>
  <si>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</si>
  <si>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</si>
  <si>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</si>
  <si>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</si>
  <si>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</si>
  <si>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</si>
  <si>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</si>
  <si>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</si>
  <si>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</si>
  <si>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</si>
  <si>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</si>
  <si>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</si>
  <si>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</si>
  <si>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</si>
  <si>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</si>
  <si>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</si>
  <si>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</si>
  <si>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</si>
  <si>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</si>
  <si>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</si>
  <si>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</si>
  <si>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</si>
  <si>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</si>
  <si>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</si>
  <si>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</si>
  <si>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</si>
  <si>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</si>
  <si>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</si>
  <si>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</si>
  <si>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</si>
  <si>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</si>
  <si>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</si>
  <si>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</si>
  <si>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</si>
  <si>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</si>
  <si>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</si>
  <si>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</si>
  <si>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</si>
  <si>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</si>
  <si>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</si>
  <si>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</si>
  <si>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</si>
  <si>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</si>
  <si>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</si>
  <si>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</si>
  <si>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</si>
  <si>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</si>
  <si>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</si>
  <si>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</si>
  <si>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</si>
  <si>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</si>
  <si>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</si>
  <si>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</si>
  <si>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</si>
  <si>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</si>
  <si>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</si>
  <si>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</si>
  <si>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</si>
  <si>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</si>
  <si>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</si>
  <si>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</si>
  <si>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</si>
  <si>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</si>
  <si>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</si>
  <si>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</si>
  <si>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</si>
  <si>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</si>
  <si>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</si>
  <si>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</si>
  <si>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</si>
  <si>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</si>
  <si>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</si>
  <si>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</si>
  <si>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</si>
  <si>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</si>
  <si>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</si>
  <si>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</si>
  <si>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</si>
  <si>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</si>
  <si>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</si>
  <si>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</si>
  <si>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</si>
  <si>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</si>
  <si>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</si>
  <si>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</si>
  <si>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</si>
  <si>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</si>
  <si>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</si>
  <si>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</si>
  <si>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</si>
  <si>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</si>
  <si>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</si>
  <si>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</si>
  <si>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</si>
  <si>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</si>
  <si>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</si>
  <si>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</si>
  <si>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</si>
  <si>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</si>
  <si>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</si>
  <si>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</si>
  <si>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</si>
  <si>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</si>
  <si>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</si>
  <si>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</si>
  <si>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</si>
  <si>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</si>
  <si>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</si>
  <si>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</si>
  <si>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</si>
  <si>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</si>
  <si>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</si>
  <si>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</si>
  <si>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</si>
  <si>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</si>
  <si>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</si>
  <si>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</si>
  <si>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</si>
  <si>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</si>
  <si>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</si>
  <si>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</si>
  <si>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</si>
  <si>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</si>
  <si>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</si>
  <si>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</si>
  <si>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</si>
  <si>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</si>
  <si>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</si>
  <si>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</si>
  <si>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</si>
  <si>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</si>
  <si>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</si>
  <si>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</si>
  <si>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</si>
  <si>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</si>
  <si>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</si>
  <si>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</si>
  <si>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</si>
  <si>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</si>
  <si>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</si>
  <si>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</si>
  <si>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</si>
  <si>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</si>
  <si>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</si>
  <si>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</si>
  <si>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</si>
  <si>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</si>
  <si>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</si>
  <si>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</si>
  <si>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</si>
  <si>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</si>
  <si>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</si>
  <si>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</si>
  <si>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</si>
  <si>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</si>
  <si>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</si>
  <si>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</si>
  <si>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</si>
  <si>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</si>
  <si>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</si>
  <si>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</si>
  <si>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</si>
  <si>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</si>
  <si>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</si>
  <si>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</si>
  <si>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</si>
  <si>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</si>
  <si>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</si>
  <si>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</si>
  <si>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</si>
  <si>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</si>
  <si>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</si>
  <si>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</si>
  <si>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</si>
  <si>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</si>
  <si>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</si>
  <si>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</si>
  <si>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</si>
  <si>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</si>
  <si>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</si>
  <si>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</si>
  <si>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</si>
  <si>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</si>
  <si>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</si>
  <si>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</si>
  <si>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</si>
  <si>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</si>
  <si>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</si>
  <si>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</si>
  <si>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</si>
  <si>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</si>
  <si>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</si>
  <si>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</si>
  <si>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</si>
  <si>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</si>
  <si>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</si>
  <si>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</si>
  <si>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</si>
  <si>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</si>
  <si>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</si>
  <si>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</si>
  <si>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</si>
  <si>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</si>
  <si>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</si>
  <si>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</si>
  <si>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</si>
  <si>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</si>
  <si>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</si>
  <si>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</si>
  <si>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</si>
  <si>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</si>
  <si>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</si>
  <si>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</si>
  <si>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</si>
  <si>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</si>
  <si>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</si>
  <si>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</si>
  <si>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</si>
  <si>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</si>
  <si>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</si>
  <si>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</si>
  <si>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</si>
  <si>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</si>
  <si>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</si>
  <si>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</si>
  <si>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</si>
  <si>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</si>
  <si>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</si>
  <si>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</si>
  <si>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</si>
  <si>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</si>
  <si>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</si>
  <si>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</si>
  <si>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</si>
  <si>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</si>
  <si>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</si>
  <si>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</si>
  <si>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</si>
  <si>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</si>
  <si>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</si>
  <si>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</si>
  <si>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</si>
  <si>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</si>
  <si>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</si>
  <si>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</si>
  <si>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</si>
  <si>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</si>
  <si>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</si>
  <si>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</si>
  <si>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</si>
  <si>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</si>
  <si>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</si>
  <si>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</si>
  <si>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</si>
  <si>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</si>
  <si>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</si>
  <si>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</si>
  <si>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</si>
  <si>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</si>
  <si>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</si>
  <si>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</si>
  <si>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</si>
  <si>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</si>
  <si>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</si>
  <si>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</si>
  <si>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</si>
  <si>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</si>
  <si>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</si>
  <si>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</si>
  <si>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</si>
  <si>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</si>
  <si>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</si>
  <si>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</si>
  <si>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</si>
  <si>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</si>
  <si>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</si>
  <si>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</si>
  <si>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</si>
  <si>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</si>
  <si>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</si>
  <si>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</si>
  <si>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</si>
  <si>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</si>
  <si>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</si>
  <si>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</si>
  <si>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</si>
  <si>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</si>
  <si>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</si>
  <si>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</si>
  <si>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</si>
  <si>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</si>
  <si>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</si>
  <si>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</si>
  <si>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</si>
  <si>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</si>
  <si>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</si>
  <si>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</si>
  <si>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</si>
  <si>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</si>
  <si>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</si>
  <si>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</si>
  <si>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</si>
  <si>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</si>
  <si>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</si>
  <si>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</si>
  <si>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</si>
  <si>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</si>
  <si>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</si>
  <si>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</si>
  <si>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</si>
  <si>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</si>
  <si>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</si>
  <si>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</si>
  <si>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</si>
  <si>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</si>
  <si>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</si>
  <si>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</si>
  <si>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</si>
  <si>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</si>
  <si>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</si>
  <si>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</si>
  <si>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</si>
  <si>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</si>
  <si>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</si>
  <si>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</si>
  <si>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</si>
  <si>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</si>
  <si>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</si>
  <si>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</si>
  <si>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</si>
  <si>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</si>
  <si>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</si>
  <si>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</si>
  <si>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</si>
  <si>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</si>
  <si>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</si>
  <si>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</si>
  <si>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</si>
  <si>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</si>
  <si>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</si>
  <si>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</si>
  <si>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</si>
  <si>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</si>
  <si>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</si>
  <si>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</si>
  <si>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</si>
  <si>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</si>
  <si>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</si>
  <si>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</si>
  <si>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</si>
  <si>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</si>
  <si>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</si>
  <si>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</si>
  <si>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</si>
  <si>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</si>
  <si>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</si>
  <si>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</si>
  <si>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</si>
  <si>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</si>
  <si>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</si>
  <si>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</si>
  <si>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</si>
  <si>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</si>
  <si>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</si>
  <si>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</si>
  <si>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</si>
  <si>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</si>
  <si>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</si>
  <si>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</si>
  <si>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</si>
  <si>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</si>
  <si>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</si>
  <si>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</si>
  <si>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</si>
  <si>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</si>
  <si>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</si>
  <si>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</si>
  <si>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</si>
  <si>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</si>
  <si>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</si>
  <si>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</si>
  <si>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</si>
  <si>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</si>
  <si>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</si>
  <si>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</si>
  <si>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</si>
  <si>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</si>
  <si>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</si>
  <si>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</si>
  <si>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</si>
  <si>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</si>
  <si>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</si>
  <si>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</si>
  <si>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</si>
  <si>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</si>
  <si>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</si>
  <si>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</si>
  <si>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</si>
  <si>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</si>
  <si>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</si>
  <si>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</si>
  <si>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</si>
  <si>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</si>
  <si>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</si>
  <si>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</si>
  <si>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</si>
  <si>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</si>
  <si>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</si>
  <si>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</si>
  <si>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</si>
  <si>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</si>
  <si>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</si>
  <si>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</si>
  <si>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</si>
  <si>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</si>
  <si>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</si>
  <si>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</si>
  <si>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</si>
  <si>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</si>
  <si>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</si>
  <si>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</si>
  <si>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</si>
  <si>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</si>
  <si>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</si>
  <si>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</si>
  <si>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</si>
  <si>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</si>
  <si>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</si>
  <si>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</si>
  <si>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</si>
  <si>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</si>
  <si>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</si>
  <si>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</si>
  <si>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</si>
  <si>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</si>
  <si>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</si>
  <si>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</si>
  <si>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</si>
  <si>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</si>
  <si>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</si>
  <si>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</si>
  <si>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</si>
  <si>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</si>
  <si>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</si>
  <si>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</si>
  <si>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</si>
  <si>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</si>
  <si>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</si>
  <si>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</si>
  <si>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</si>
  <si>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</si>
  <si>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</si>
  <si>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</si>
  <si>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</si>
  <si>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</si>
  <si>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</si>
  <si>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</si>
  <si>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</si>
  <si>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</si>
  <si>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</si>
  <si>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</si>
  <si>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</si>
  <si>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</si>
  <si>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</si>
  <si>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</si>
  <si>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</si>
  <si>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</si>
  <si>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</si>
  <si>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</si>
  <si>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</si>
  <si>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</si>
  <si>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</si>
  <si>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</si>
  <si>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</si>
  <si>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</si>
  <si>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</si>
  <si>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</si>
  <si>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</si>
  <si>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</si>
  <si>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</si>
  <si>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</si>
  <si>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</si>
  <si>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</si>
  <si>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</si>
  <si>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</si>
  <si>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</si>
  <si>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</si>
  <si>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</si>
  <si>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</si>
  <si>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</si>
  <si>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</si>
  <si>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</si>
  <si>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</si>
  <si>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</si>
  <si>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</si>
  <si>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</si>
  <si>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</si>
  <si>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</si>
  <si>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</si>
  <si>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</si>
  <si>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</si>
  <si>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</si>
  <si>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</si>
  <si>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</si>
  <si>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</si>
  <si>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</si>
  <si>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</si>
  <si>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</si>
  <si>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</si>
  <si>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</si>
  <si>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</si>
  <si>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</si>
  <si>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</si>
  <si>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</si>
  <si>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</si>
  <si>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</si>
  <si>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</si>
  <si>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</si>
  <si>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</si>
  <si>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</si>
  <si>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</si>
  <si>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</si>
  <si>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</si>
  <si>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</si>
  <si>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</si>
  <si>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</si>
  <si>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</si>
  <si>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</si>
  <si>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</si>
  <si>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</si>
  <si>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</si>
  <si>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</si>
  <si>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</si>
  <si>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</si>
  <si>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</si>
  <si>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</si>
  <si>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</si>
  <si>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</si>
  <si>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</si>
  <si>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</si>
  <si>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</si>
  <si>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</si>
  <si>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</si>
  <si>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</si>
  <si>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</si>
  <si>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</si>
  <si>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</si>
  <si>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</si>
  <si>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</si>
  <si>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</si>
  <si>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</si>
  <si>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</si>
  <si>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</si>
  <si>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</si>
  <si>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</si>
  <si>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</si>
  <si>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</si>
  <si>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</si>
  <si>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</si>
  <si>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</si>
  <si>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</si>
  <si>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</si>
  <si>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</si>
  <si>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</si>
  <si>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</si>
  <si>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</si>
  <si>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</si>
  <si>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</si>
  <si>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</si>
  <si>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</si>
  <si>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</si>
  <si>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</si>
  <si>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</si>
  <si>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</si>
  <si>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</si>
  <si>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</si>
  <si>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</si>
  <si>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</si>
  <si>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</si>
  <si>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</si>
  <si>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</si>
  <si>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</si>
  <si>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</si>
  <si>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</si>
  <si>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</si>
  <si>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</si>
  <si>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</si>
  <si>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</si>
  <si>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</si>
  <si>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</si>
  <si>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</si>
  <si>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</si>
  <si>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</si>
  <si>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</si>
  <si>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</si>
  <si>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</si>
  <si>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</si>
  <si>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</si>
  <si>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</si>
  <si>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</si>
  <si>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</si>
  <si>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</si>
  <si>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</si>
  <si>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</si>
  <si>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</si>
  <si>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</si>
  <si>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</si>
  <si>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</si>
  <si>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</si>
  <si>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</si>
  <si>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</si>
  <si>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</si>
  <si>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</si>
  <si>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</si>
  <si>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</si>
  <si>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</si>
  <si>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</si>
  <si>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</si>
  <si>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</si>
  <si>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</si>
  <si>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</si>
  <si>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</si>
  <si>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</si>
  <si>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</si>
  <si>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</si>
  <si>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</si>
  <si>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</si>
  <si>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</si>
  <si>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</si>
  <si>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</si>
  <si>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</si>
  <si>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</si>
  <si>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</si>
  <si>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</si>
  <si>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</si>
  <si>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</si>
  <si>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</si>
  <si>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</si>
  <si>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</si>
  <si>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</si>
  <si>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</si>
  <si>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</si>
  <si>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</si>
  <si>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</si>
  <si>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</si>
  <si>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</si>
  <si>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</si>
  <si>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</si>
  <si>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</si>
  <si>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</si>
  <si>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</si>
  <si>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</si>
  <si>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</si>
  <si>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</si>
  <si>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</si>
  <si>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</si>
  <si>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</si>
  <si>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</si>
  <si>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</si>
  <si>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</si>
  <si>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</si>
  <si>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</si>
  <si>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</si>
  <si>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</si>
  <si>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</si>
  <si>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</si>
  <si>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</si>
  <si>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</si>
  <si>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</si>
  <si>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</si>
  <si>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</si>
  <si>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</si>
  <si>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</si>
  <si>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</si>
  <si>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</si>
  <si>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</si>
  <si>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</si>
  <si>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</si>
  <si>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</si>
  <si>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</si>
  <si>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</si>
  <si>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</si>
  <si>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</si>
  <si>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</si>
  <si>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</si>
  <si>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</si>
  <si>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</si>
  <si>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</si>
  <si>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</si>
  <si>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</si>
  <si>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</si>
  <si>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</si>
  <si>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</si>
  <si>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</si>
  <si>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</si>
  <si>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</si>
  <si>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</si>
  <si>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</si>
  <si>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</si>
  <si>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</si>
  <si>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</si>
  <si>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</si>
  <si>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</si>
  <si>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</si>
  <si>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</si>
  <si>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</si>
  <si>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</si>
  <si>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</si>
  <si>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</si>
  <si>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</si>
  <si>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</si>
  <si>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</si>
  <si>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</si>
  <si>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</si>
  <si>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</si>
  <si>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</si>
  <si>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</si>
  <si>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</si>
  <si>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</si>
  <si>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</si>
  <si>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</si>
  <si>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</si>
  <si>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</si>
  <si>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</si>
  <si>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</si>
  <si>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</si>
  <si>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</si>
  <si>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</si>
  <si>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</si>
  <si>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</si>
  <si>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</si>
  <si>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</si>
  <si>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</si>
  <si>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</si>
  <si>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</si>
  <si>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</si>
  <si>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</si>
  <si>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</si>
  <si>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</si>
  <si>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</si>
  <si>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</si>
  <si>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</si>
  <si>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</si>
  <si>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</si>
  <si>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</si>
  <si>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</si>
  <si>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</si>
  <si>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</si>
  <si>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</si>
  <si>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</si>
  <si>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</si>
  <si>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</si>
  <si>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</si>
  <si>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</si>
  <si>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</si>
  <si>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</si>
  <si>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</si>
  <si>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</si>
  <si>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</si>
  <si>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</si>
  <si>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</si>
  <si>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</si>
  <si>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</si>
  <si>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</si>
  <si>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</si>
  <si>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</si>
  <si>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</si>
  <si>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</si>
  <si>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</si>
  <si>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</si>
  <si>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</si>
  <si>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</si>
  <si>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</si>
  <si>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</si>
  <si>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</si>
  <si>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</si>
  <si>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</si>
  <si>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</si>
  <si>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</si>
  <si>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</si>
  <si>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</si>
  <si>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</si>
  <si>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</si>
  <si>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</si>
  <si>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</si>
  <si>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</si>
  <si>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</si>
  <si>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</si>
  <si>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</si>
  <si>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</si>
  <si>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</si>
  <si>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</si>
  <si>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</si>
  <si>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</si>
  <si>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</si>
  <si>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</si>
  <si>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</si>
  <si>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</si>
  <si>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</si>
  <si>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</si>
  <si>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</si>
  <si>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</si>
  <si>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</si>
  <si>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</si>
  <si>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</si>
  <si>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</si>
  <si>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</si>
  <si>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</si>
  <si>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</si>
  <si>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</si>
  <si>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</si>
  <si>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</si>
  <si>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</si>
  <si>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</si>
  <si>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</si>
  <si>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</si>
  <si>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</si>
  <si>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</si>
  <si>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</si>
  <si>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</si>
  <si>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</si>
  <si>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</si>
  <si>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</si>
  <si>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</si>
  <si>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</si>
  <si>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</si>
  <si>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</si>
  <si>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</si>
  <si>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</si>
  <si>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</si>
  <si>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</si>
  <si>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</si>
  <si>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</si>
  <si>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</si>
  <si>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</si>
  <si>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</si>
  <si>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</si>
  <si>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</si>
  <si>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</si>
  <si>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</si>
  <si>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</si>
  <si>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</si>
  <si>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</si>
  <si>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</si>
  <si>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</si>
  <si>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</si>
  <si>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</si>
  <si>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</si>
  <si>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</si>
  <si>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</si>
  <si>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</si>
  <si>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</si>
  <si>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</si>
  <si>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</si>
  <si>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</si>
  <si>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</si>
  <si>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</si>
  <si>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</si>
  <si>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</si>
  <si>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</si>
  <si>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</si>
  <si>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</si>
  <si>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</si>
  <si>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</si>
  <si>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</si>
  <si>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</si>
  <si>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</si>
  <si>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</si>
  <si>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</si>
  <si>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</si>
  <si>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</si>
  <si>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</si>
  <si>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</si>
  <si>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</si>
  <si>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</si>
  <si>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</si>
  <si>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</si>
  <si>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</si>
  <si>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</si>
  <si>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</si>
  <si>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</si>
  <si>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</si>
  <si>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</si>
  <si>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</si>
  <si>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</si>
  <si>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</si>
  <si>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</si>
  <si>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</si>
  <si>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</si>
  <si>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</si>
  <si>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</si>
  <si>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</si>
  <si>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</si>
  <si>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</si>
  <si>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</si>
  <si>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</si>
  <si>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</si>
  <si>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</si>
  <si>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</si>
  <si>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</si>
  <si>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</si>
  <si>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</si>
  <si>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</si>
  <si>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</si>
  <si>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</si>
  <si>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</si>
  <si>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</si>
  <si>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</si>
  <si>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</si>
  <si>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</si>
  <si>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</si>
  <si>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</si>
  <si>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</si>
  <si>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</si>
  <si>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</si>
  <si>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</si>
  <si>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</si>
  <si>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</si>
  <si>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</si>
  <si>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</si>
  <si>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</si>
  <si>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</si>
  <si>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</si>
  <si>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</si>
  <si>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</si>
  <si>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</si>
  <si>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</si>
  <si>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</si>
  <si>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</si>
  <si>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</si>
  <si>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</si>
  <si>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</si>
  <si>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</si>
  <si>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</si>
  <si>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</si>
  <si>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</si>
  <si>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</si>
  <si>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</si>
  <si>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</si>
  <si>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</si>
  <si>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</si>
  <si>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</si>
  <si>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</si>
  <si>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</si>
  <si>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</si>
  <si>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</si>
  <si>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</si>
  <si>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</si>
  <si>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</si>
  <si>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</si>
  <si>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</si>
  <si>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</si>
  <si>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</si>
  <si>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</si>
  <si>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</si>
  <si>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</si>
  <si>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</si>
  <si>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</si>
  <si>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</si>
  <si>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</si>
  <si>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</si>
  <si>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</si>
  <si>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</si>
  <si>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</si>
  <si>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</si>
  <si>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</si>
  <si>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</si>
  <si>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</si>
  <si>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</si>
  <si>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</si>
  <si>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</si>
  <si>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</si>
  <si>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</si>
  <si>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</si>
  <si>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</si>
  <si>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</si>
  <si>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</si>
  <si>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</si>
  <si>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</si>
  <si>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</si>
  <si>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</si>
  <si>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</si>
  <si>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</si>
  <si>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</si>
  <si>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</si>
  <si>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</si>
  <si>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</si>
  <si>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</si>
  <si>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</si>
  <si>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</si>
  <si>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</si>
  <si>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</si>
  <si>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</si>
  <si>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</si>
  <si>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</si>
  <si>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</si>
  <si>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</si>
  <si>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</si>
  <si>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</si>
  <si>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</si>
  <si>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</si>
  <si>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</si>
  <si>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</si>
  <si>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</si>
  <si>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</si>
  <si>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</si>
  <si>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</si>
  <si>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</si>
  <si>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</si>
  <si>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</si>
  <si>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</si>
  <si>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</si>
  <si>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</si>
  <si>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</si>
  <si>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</si>
  <si>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</si>
  <si>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</si>
  <si>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</si>
  <si>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</si>
  <si>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</si>
  <si>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</si>
  <si>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</si>
  <si>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</si>
  <si>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</si>
  <si>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</si>
  <si>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</si>
  <si>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</si>
  <si>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</si>
  <si>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</si>
  <si>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</si>
  <si>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</si>
  <si>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</si>
  <si>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</si>
  <si>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</si>
  <si>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</si>
  <si>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</si>
  <si>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</si>
  <si>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</si>
  <si>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</si>
  <si>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</si>
  <si>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</si>
  <si>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</si>
  <si>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</si>
  <si>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</si>
  <si>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</si>
  <si>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</si>
  <si>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</si>
  <si>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</si>
  <si>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</si>
  <si>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</si>
  <si>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</si>
  <si>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</si>
  <si>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</si>
  <si>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</si>
  <si>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</si>
  <si>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</si>
  <si>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</si>
  <si>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</si>
  <si>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</si>
  <si>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</si>
  <si>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</si>
  <si>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</si>
  <si>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</si>
  <si>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</si>
  <si>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</si>
  <si>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</si>
  <si>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</si>
  <si>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</si>
  <si>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</si>
  <si>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</si>
  <si>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</si>
  <si>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</si>
  <si>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</si>
  <si>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</si>
  <si>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</si>
  <si>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</si>
  <si>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</si>
  <si>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</si>
  <si>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</si>
  <si>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</si>
  <si>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</si>
  <si>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</si>
  <si>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</si>
  <si>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</si>
  <si>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</si>
  <si>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</si>
  <si>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</si>
  <si>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</si>
  <si>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</si>
  <si>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</si>
  <si>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</si>
  <si>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</si>
  <si>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</si>
  <si>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</si>
  <si>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</si>
  <si>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</si>
  <si>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</si>
  <si>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</si>
  <si>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</si>
  <si>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</si>
  <si>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</si>
  <si>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</si>
  <si>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</si>
  <si>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</si>
  <si>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</si>
  <si>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</si>
  <si>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</si>
  <si>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</si>
  <si>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</si>
  <si>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</si>
  <si>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</si>
  <si>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</si>
  <si>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</si>
  <si>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</si>
  <si>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</si>
  <si>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</si>
  <si>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</si>
  <si>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</si>
  <si>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</si>
  <si>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</si>
  <si>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</si>
  <si>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</si>
  <si>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</si>
  <si>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</si>
  <si>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</si>
  <si>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</si>
  <si>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</si>
  <si>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</si>
  <si>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</si>
  <si>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</si>
  <si>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</si>
  <si>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</si>
  <si>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</si>
  <si>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</si>
  <si>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</si>
  <si>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</si>
  <si>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</si>
  <si>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</si>
  <si>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</si>
  <si>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</si>
  <si>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</si>
  <si>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</si>
  <si>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</si>
  <si>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</si>
  <si>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</si>
  <si>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</si>
  <si>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</si>
  <si>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</si>
  <si>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</si>
  <si>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</si>
  <si>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</si>
  <si>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</si>
  <si>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</si>
  <si>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</si>
  <si>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</si>
  <si>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</si>
  <si>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</si>
  <si>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</si>
  <si>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</si>
  <si>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</si>
  <si>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</si>
  <si>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</si>
  <si>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</si>
  <si>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</si>
  <si>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</si>
  <si>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</si>
  <si>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</si>
  <si>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</si>
  <si>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</si>
  <si>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</si>
  <si>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</si>
  <si>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</si>
  <si>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</si>
  <si>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</si>
  <si>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</si>
  <si>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</si>
  <si>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</si>
  <si>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</si>
  <si>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</si>
  <si>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</si>
  <si>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</si>
  <si>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</si>
  <si>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</si>
  <si>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</si>
  <si>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</si>
  <si>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</si>
  <si>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</si>
  <si>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</si>
  <si>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</si>
  <si>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</si>
  <si>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</si>
  <si>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</si>
  <si>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</si>
  <si>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</si>
  <si>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</si>
  <si>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</si>
  <si>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</si>
  <si>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</si>
  <si>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</si>
  <si>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</si>
  <si>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</si>
  <si>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</si>
  <si>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</si>
  <si>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</si>
  <si>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</si>
  <si>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</si>
  <si>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</si>
  <si>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</si>
  <si>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</si>
  <si>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</si>
  <si>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</si>
  <si>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</si>
  <si>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</si>
  <si>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</si>
  <si>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</si>
  <si>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</si>
  <si>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</si>
  <si>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</si>
  <si>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</si>
  <si>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</si>
  <si>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</si>
  <si>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</si>
  <si>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</si>
  <si>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</si>
  <si>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</si>
  <si>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</si>
  <si>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</si>
  <si>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</si>
  <si>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</si>
  <si>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</si>
  <si>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</si>
  <si>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</si>
  <si>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</si>
  <si>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</si>
  <si>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</si>
  <si>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</si>
  <si>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</si>
  <si>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</si>
  <si>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</si>
  <si>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</si>
  <si>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</si>
  <si>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</si>
  <si>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</si>
  <si>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</si>
  <si>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</si>
  <si>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</si>
  <si>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</si>
  <si>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</si>
  <si>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</si>
  <si>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</si>
  <si>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</si>
  <si>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</si>
  <si>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</si>
  <si>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</si>
  <si>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</si>
  <si>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</si>
  <si>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</si>
  <si>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</si>
  <si>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</si>
  <si>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</si>
  <si>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</si>
  <si>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</si>
  <si>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</si>
  <si>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</si>
  <si>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</si>
  <si>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</si>
  <si>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</si>
  <si>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</si>
  <si>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</si>
  <si>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</si>
  <si>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</si>
  <si>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</si>
  <si>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</si>
  <si>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</si>
  <si>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</si>
  <si>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</si>
  <si>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</si>
  <si>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</si>
  <si>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</si>
  <si>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</si>
  <si>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</si>
  <si>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</si>
  <si>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</si>
  <si>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</si>
  <si>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</si>
  <si>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</si>
  <si>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</si>
  <si>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</si>
  <si>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</si>
  <si>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</si>
  <si>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</si>
  <si>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</si>
  <si>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</si>
  <si>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</si>
  <si>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</si>
  <si>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</si>
  <si>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</si>
  <si>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</si>
  <si>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</si>
  <si>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</si>
  <si>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</si>
  <si>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</si>
  <si>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</si>
  <si>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</si>
  <si>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</si>
  <si>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</si>
  <si>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</si>
  <si>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</si>
  <si>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</si>
  <si>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</si>
  <si>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</si>
  <si>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</si>
  <si>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</si>
  <si>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</si>
  <si>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</si>
  <si>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</si>
  <si>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</si>
  <si>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</si>
  <si>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</si>
  <si>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</si>
  <si>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</si>
  <si>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</si>
  <si>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</si>
  <si>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</si>
  <si>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</si>
  <si>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</si>
  <si>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</si>
  <si>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</si>
  <si>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</si>
  <si>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</si>
  <si>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</si>
  <si>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</si>
  <si>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</si>
  <si>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</si>
  <si>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</si>
  <si>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</si>
  <si>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</si>
  <si>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</si>
  <si>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</si>
  <si>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</si>
  <si>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</si>
  <si>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</si>
  <si>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</si>
  <si>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</si>
  <si>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</si>
  <si>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</si>
  <si>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</si>
  <si>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</si>
  <si>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</si>
  <si>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</si>
  <si>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</si>
  <si>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</si>
  <si>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</si>
  <si>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</si>
  <si>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</si>
  <si>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</si>
  <si>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</si>
  <si>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</si>
  <si>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</si>
  <si>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</si>
  <si>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</si>
  <si>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</si>
  <si>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</si>
  <si>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</si>
  <si>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</si>
  <si>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</si>
  <si>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</si>
  <si>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</si>
  <si>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</si>
  <si>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</si>
  <si>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</si>
  <si>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</si>
  <si>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</si>
  <si>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</si>
  <si>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</si>
  <si>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</si>
  <si>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</si>
  <si>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</si>
  <si>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</si>
  <si>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</si>
  <si>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</si>
  <si>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</si>
  <si>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</si>
  <si>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</si>
  <si>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</si>
  <si>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</si>
  <si>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</si>
  <si>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</si>
  <si>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</si>
  <si>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</si>
  <si>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</si>
  <si>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</si>
  <si>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</si>
  <si>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</si>
  <si>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</si>
  <si>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</si>
  <si>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</si>
  <si>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</si>
  <si>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</si>
  <si>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</si>
  <si>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</si>
  <si>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</si>
  <si>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</si>
  <si>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</si>
  <si>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</si>
  <si>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</si>
  <si>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</si>
  <si>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</si>
  <si>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</si>
  <si>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</si>
  <si>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</si>
  <si>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</si>
  <si>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</si>
  <si>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</si>
  <si>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</si>
  <si>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</si>
  <si>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</si>
  <si>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</si>
  <si>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</si>
  <si>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</si>
  <si>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</si>
  <si>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</si>
  <si>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</si>
  <si>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</si>
  <si>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</si>
  <si>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</si>
  <si>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</si>
  <si>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</si>
  <si>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</si>
  <si>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</si>
  <si>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</si>
  <si>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</si>
  <si>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</si>
  <si>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</si>
  <si>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</si>
  <si>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</si>
  <si>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</si>
  <si>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</si>
  <si>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</si>
  <si>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</si>
  <si>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</si>
  <si>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</si>
  <si>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</si>
  <si>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</si>
  <si>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</si>
  <si>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</si>
  <si>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</si>
  <si>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</si>
  <si>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</si>
  <si>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</si>
  <si>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</si>
  <si>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</si>
  <si>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</si>
  <si>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</si>
  <si>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</si>
  <si>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</si>
  <si>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</si>
  <si>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</si>
  <si>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</si>
  <si>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</si>
  <si>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</si>
  <si>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</si>
  <si>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</si>
  <si>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</si>
  <si>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</si>
  <si>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</si>
  <si>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</si>
  <si>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</si>
  <si>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</si>
  <si>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</si>
  <si>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</si>
  <si>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</si>
  <si>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</si>
  <si>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</si>
  <si>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</si>
  <si>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</si>
  <si>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</si>
  <si>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</si>
  <si>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</si>
  <si>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</si>
  <si>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</si>
  <si>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</si>
  <si>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</si>
  <si>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</si>
  <si>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</si>
  <si>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</si>
  <si>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</si>
  <si>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</si>
  <si>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</si>
  <si>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</si>
  <si>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</si>
  <si>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</si>
  <si>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</si>
  <si>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</si>
  <si>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</si>
  <si>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</si>
  <si>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</si>
  <si>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</si>
  <si>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</si>
  <si>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</si>
  <si>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</si>
  <si>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</si>
  <si>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</si>
  <si>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</si>
  <si>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</si>
  <si>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</si>
  <si>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</si>
  <si>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</si>
  <si>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</si>
  <si>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</si>
  <si>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</si>
  <si>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</si>
  <si>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</si>
  <si>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</si>
  <si>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</si>
  <si>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</si>
  <si>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</si>
  <si>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</si>
  <si>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</si>
  <si>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</si>
  <si>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</si>
  <si>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</si>
  <si>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</si>
  <si>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</si>
  <si>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</si>
  <si>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</si>
  <si>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</si>
  <si>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</si>
  <si>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</si>
  <si>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</si>
  <si>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</si>
  <si>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</si>
  <si>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</si>
  <si>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</si>
  <si>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</si>
  <si>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</si>
  <si>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</si>
  <si>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</si>
  <si>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</si>
  <si>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</si>
  <si>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</si>
  <si>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</si>
  <si>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</si>
  <si>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</si>
  <si>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</si>
  <si>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</si>
  <si>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</si>
  <si>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</si>
  <si>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</si>
  <si>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</si>
  <si>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</si>
  <si>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</si>
  <si>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</si>
  <si>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</si>
  <si>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</si>
  <si>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</si>
  <si>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</si>
  <si>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</si>
  <si>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</si>
  <si>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</si>
  <si>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</si>
  <si>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</si>
  <si>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</si>
  <si>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</si>
  <si>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</si>
  <si>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</si>
  <si>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</si>
  <si>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</si>
  <si>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</si>
  <si>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</si>
  <si>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</si>
  <si>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</si>
  <si>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</si>
  <si>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</si>
  <si>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</si>
  <si>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</si>
  <si>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</si>
  <si>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</si>
  <si>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</si>
  <si>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</si>
  <si>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</si>
  <si>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</si>
  <si>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</si>
  <si>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</si>
  <si>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</si>
  <si>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</si>
  <si>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</si>
  <si>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</si>
  <si>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</si>
  <si>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</si>
  <si>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</si>
  <si>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</si>
  <si>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</si>
  <si>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</si>
  <si>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</si>
  <si>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</si>
  <si>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</si>
  <si>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</si>
  <si>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</si>
  <si>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</si>
  <si>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</si>
  <si>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</si>
  <si>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</si>
  <si>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</si>
  <si>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</si>
  <si>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</si>
  <si>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</si>
  <si>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</si>
  <si>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</si>
  <si>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</si>
  <si>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</si>
  <si>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</si>
  <si>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</si>
  <si>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</si>
  <si>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</si>
  <si>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</si>
  <si>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</si>
  <si>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</si>
  <si>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</si>
  <si>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</si>
  <si>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</si>
  <si>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</si>
  <si>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</si>
  <si>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</si>
  <si>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</si>
  <si>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</si>
  <si>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</si>
  <si>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</si>
  <si>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</si>
  <si>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</si>
  <si>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</si>
  <si>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</si>
  <si>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</si>
  <si>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</si>
  <si>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</si>
  <si>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</si>
  <si>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</si>
  <si>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</si>
  <si>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</si>
  <si>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</si>
  <si>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</si>
  <si>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</si>
  <si>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</si>
  <si>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</si>
  <si>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</si>
  <si>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</si>
  <si>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</si>
  <si>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</si>
  <si>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</si>
  <si>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</si>
  <si>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</si>
  <si>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</si>
  <si>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</si>
  <si>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</si>
  <si>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</si>
  <si>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</si>
  <si>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</si>
  <si>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</si>
  <si>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</si>
  <si>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</si>
  <si>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</si>
  <si>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</si>
  <si>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</si>
  <si>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</si>
  <si>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</si>
  <si>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</si>
  <si>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</si>
  <si>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</si>
  <si>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</si>
  <si>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</si>
  <si>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</si>
  <si>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</si>
  <si>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</si>
  <si>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</si>
  <si>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</si>
  <si>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</si>
  <si>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</si>
  <si>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</si>
  <si>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</si>
  <si>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</si>
  <si>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</si>
  <si>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</si>
  <si>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</si>
  <si>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</si>
  <si>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</si>
  <si>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</si>
  <si>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</si>
  <si>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</si>
  <si>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</si>
  <si>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</si>
  <si>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</si>
  <si>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</si>
  <si>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</si>
  <si>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</si>
  <si>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</si>
  <si>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</si>
  <si>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</si>
  <si>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</si>
  <si>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</si>
  <si>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</si>
  <si>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</si>
  <si>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</si>
  <si>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</si>
  <si>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</si>
  <si>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</si>
  <si>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</si>
  <si>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</si>
  <si>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</si>
  <si>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</si>
  <si>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</si>
  <si>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</si>
  <si>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</si>
  <si>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</si>
  <si>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</si>
  <si>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</si>
  <si>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</si>
  <si>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</si>
  <si>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</si>
  <si>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</si>
  <si>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</si>
  <si>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</si>
  <si>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</si>
  <si>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</si>
  <si>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</si>
  <si>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</si>
  <si>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</si>
  <si>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</si>
  <si>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</si>
  <si>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</si>
  <si>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</si>
  <si>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</si>
  <si>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</si>
  <si>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</si>
  <si>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</si>
  <si>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</si>
  <si>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</si>
  <si>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</si>
  <si>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</si>
  <si>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</si>
  <si>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</si>
  <si>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</si>
  <si>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</si>
  <si>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</si>
  <si>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</si>
  <si>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</si>
  <si>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</si>
  <si>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</si>
  <si>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</si>
  <si>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</si>
  <si>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</si>
  <si>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</si>
  <si>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</si>
  <si>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</si>
  <si>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</si>
  <si>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</si>
  <si>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</si>
  <si>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</si>
  <si>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</si>
  <si>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</si>
  <si>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</si>
  <si>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</si>
  <si>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</si>
  <si>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</si>
  <si>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</si>
  <si>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</si>
  <si>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</si>
  <si>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</si>
  <si>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</si>
  <si>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</si>
  <si>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</si>
  <si>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</si>
  <si>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</si>
  <si>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</si>
  <si>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</si>
  <si>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</si>
  <si>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</si>
  <si>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</si>
  <si>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</si>
  <si>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</si>
  <si>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</si>
  <si>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</si>
  <si>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</si>
  <si>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</si>
  <si>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</si>
  <si>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</si>
  <si>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</si>
  <si>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</si>
  <si>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</si>
  <si>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</si>
  <si>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</si>
  <si>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</si>
  <si>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</si>
  <si>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</si>
  <si>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</si>
  <si>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</si>
  <si>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</si>
  <si>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</si>
  <si>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</si>
  <si>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</si>
  <si>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</si>
  <si>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</si>
  <si>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</si>
  <si>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</si>
  <si>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</si>
  <si>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</si>
  <si>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</si>
  <si>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</si>
  <si>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</si>
  <si>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</si>
  <si>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</si>
  <si>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</si>
  <si>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</si>
  <si>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</si>
  <si>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</si>
  <si>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</si>
  <si>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</si>
  <si>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</si>
  <si>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</si>
  <si>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</si>
  <si>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</si>
  <si>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</si>
  <si>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</si>
  <si>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</si>
  <si>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</si>
  <si>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</si>
  <si>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</si>
  <si>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</si>
  <si>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</si>
  <si>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</si>
  <si>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</si>
  <si>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</si>
  <si>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</si>
  <si>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</si>
  <si>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</si>
  <si>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</si>
  <si>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</si>
  <si>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</si>
  <si>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</si>
  <si>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</si>
  <si>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</si>
  <si>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</si>
  <si>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</si>
  <si>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</si>
  <si>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</si>
  <si>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</si>
  <si>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</si>
  <si>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</si>
  <si>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</si>
  <si>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</si>
  <si>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</si>
  <si>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</si>
  <si>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</si>
  <si>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</si>
  <si>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</si>
  <si>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</si>
  <si>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</si>
  <si>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</si>
  <si>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</si>
  <si>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</si>
  <si>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</si>
  <si>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</si>
  <si>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</si>
  <si>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</si>
  <si>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</si>
  <si>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</si>
  <si>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</si>
  <si>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</si>
  <si>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</si>
  <si>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</si>
  <si>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</si>
  <si>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</si>
  <si>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</si>
  <si>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</si>
  <si>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</si>
  <si>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</si>
  <si>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</si>
  <si>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</si>
  <si>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</si>
  <si>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</si>
  <si>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</si>
  <si>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</si>
  <si>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</si>
  <si>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</si>
  <si>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</si>
  <si>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</si>
  <si>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</si>
  <si>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</si>
  <si>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</si>
  <si>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</si>
  <si>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</si>
  <si>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</si>
  <si>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</si>
  <si>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</si>
  <si>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</si>
  <si>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</si>
  <si>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</si>
  <si>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</si>
  <si>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</si>
  <si>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</si>
  <si>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</si>
  <si>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</si>
  <si>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</si>
  <si>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</si>
  <si>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</si>
  <si>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</si>
  <si>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</si>
  <si>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</si>
  <si>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</si>
  <si>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</si>
  <si>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</si>
  <si>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</si>
  <si>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</si>
  <si>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</si>
  <si>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</si>
  <si>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</si>
  <si>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</si>
  <si>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</si>
  <si>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</si>
  <si>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</si>
  <si>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</si>
  <si>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</si>
  <si>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</si>
  <si>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</si>
  <si>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</si>
  <si>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</si>
  <si>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</si>
  <si>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</si>
  <si>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</si>
  <si>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</si>
  <si>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</si>
  <si>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</si>
  <si>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</si>
  <si>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</si>
  <si>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</si>
  <si>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</si>
  <si>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</si>
  <si>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</si>
  <si>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</si>
  <si>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</si>
  <si>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</si>
  <si>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</si>
  <si>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</si>
  <si>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</si>
  <si>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</si>
  <si>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</si>
  <si>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</si>
  <si>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</si>
  <si>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</si>
  <si>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</si>
  <si>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</si>
  <si>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</si>
  <si>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</si>
  <si>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</si>
  <si>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</si>
  <si>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</si>
  <si>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</si>
  <si>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</si>
  <si>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</si>
  <si>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</si>
  <si>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</si>
  <si>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</si>
  <si>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</si>
  <si>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</si>
  <si>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</si>
  <si>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</si>
  <si>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</si>
  <si>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</si>
  <si>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</si>
  <si>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</si>
  <si>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</si>
  <si>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</si>
  <si>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</si>
  <si>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</si>
  <si>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</si>
  <si>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</si>
  <si>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</si>
  <si>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</si>
  <si>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</si>
  <si>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</si>
  <si>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</si>
  <si>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</si>
  <si>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</si>
  <si>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</si>
  <si>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</si>
  <si>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</si>
  <si>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</si>
  <si>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</si>
  <si>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</si>
  <si>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</si>
  <si>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</si>
  <si>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</si>
  <si>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</si>
  <si>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</si>
  <si>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</si>
  <si>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</si>
  <si>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</si>
  <si>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</si>
  <si>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</si>
  <si>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</si>
  <si>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</si>
  <si>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</si>
  <si>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</si>
  <si>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</si>
  <si>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</si>
  <si>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</si>
  <si>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</si>
  <si>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</si>
  <si>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</si>
  <si>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</si>
  <si>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</si>
  <si>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</si>
  <si>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</si>
  <si>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</si>
  <si>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</si>
  <si>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</si>
  <si>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</si>
  <si>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</si>
  <si>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</si>
  <si>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</si>
  <si>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</si>
  <si>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</si>
  <si>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</si>
  <si>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</si>
  <si>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</si>
  <si>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</si>
  <si>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</si>
  <si>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</si>
  <si>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</si>
  <si>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</si>
  <si>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</si>
  <si>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</si>
  <si>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</si>
  <si>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</si>
  <si>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</si>
  <si>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</si>
  <si>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</si>
  <si>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</si>
  <si>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</si>
  <si>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</si>
  <si>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</si>
  <si>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</si>
  <si>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</si>
  <si>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</si>
  <si>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</si>
  <si>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</si>
  <si>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</si>
  <si>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</si>
  <si>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</si>
  <si>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</si>
  <si>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</si>
  <si>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</si>
  <si>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</si>
  <si>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</si>
  <si>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</si>
  <si>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</si>
  <si>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</si>
  <si>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</si>
  <si>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</si>
  <si>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</si>
  <si>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</si>
  <si>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</si>
  <si>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</si>
  <si>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</si>
  <si>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</si>
  <si>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</si>
  <si>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</si>
  <si>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</si>
  <si>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</si>
  <si>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</si>
  <si>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</si>
  <si>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</si>
  <si>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</si>
  <si>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</si>
  <si>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</si>
  <si>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</si>
  <si>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</si>
  <si>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</si>
  <si>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</si>
  <si>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</si>
  <si>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</si>
  <si>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</si>
  <si>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</si>
  <si>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</si>
  <si>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</si>
  <si>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</si>
  <si>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</si>
  <si>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</si>
  <si>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</si>
  <si>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</si>
  <si>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</si>
  <si>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</si>
  <si>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</si>
  <si>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</si>
  <si>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</si>
  <si>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</si>
  <si>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</si>
  <si>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</si>
  <si>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</si>
  <si>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</si>
  <si>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</si>
  <si>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</si>
  <si>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</si>
  <si>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</si>
  <si>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</si>
  <si>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</si>
  <si>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</si>
  <si>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</si>
  <si>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</si>
  <si>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</si>
  <si>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</si>
  <si>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</si>
  <si>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</si>
  <si>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</si>
  <si>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</si>
  <si>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</si>
  <si>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</si>
  <si>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</si>
  <si>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</si>
  <si>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</si>
  <si>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</si>
  <si>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</si>
  <si>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</si>
  <si>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</si>
  <si>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</si>
  <si>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</si>
  <si>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</si>
  <si>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</si>
  <si>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</si>
  <si>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</si>
  <si>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</si>
  <si>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</si>
  <si>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</si>
  <si>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</si>
  <si>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</si>
  <si>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</si>
  <si>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</si>
  <si>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</si>
  <si>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</si>
  <si>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</si>
  <si>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</si>
  <si>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</si>
  <si>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</si>
  <si>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</si>
  <si>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</si>
  <si>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</si>
  <si>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</si>
  <si>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</si>
  <si>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</si>
  <si>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</si>
  <si>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</si>
  <si>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</si>
  <si>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</si>
  <si>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</si>
  <si>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</si>
  <si>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</si>
  <si>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</si>
  <si>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</si>
  <si>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</si>
  <si>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</si>
  <si>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</si>
  <si>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</si>
  <si>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</si>
  <si>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</si>
  <si>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</si>
  <si>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</si>
  <si>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</si>
  <si>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</si>
  <si>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</si>
  <si>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</si>
  <si>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</si>
  <si>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</si>
  <si>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</si>
  <si>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</si>
  <si>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</si>
  <si>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</si>
  <si>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</si>
  <si>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</si>
  <si>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</si>
  <si>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</si>
  <si>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</si>
  <si>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</si>
  <si>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</si>
  <si>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</si>
  <si>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</si>
  <si>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</si>
  <si>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</si>
  <si>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</si>
  <si>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</si>
  <si>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</si>
  <si>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</si>
  <si>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</si>
  <si>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</si>
  <si>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</si>
  <si>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</si>
  <si>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</si>
  <si>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</si>
  <si>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</si>
  <si>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</si>
  <si>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</si>
  <si>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</si>
  <si>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</si>
  <si>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</si>
  <si>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</si>
  <si>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</si>
  <si>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</si>
  <si>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</si>
  <si>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</si>
  <si>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</si>
  <si>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</si>
  <si>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</si>
  <si>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</si>
  <si>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</si>
  <si>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</si>
  <si>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</si>
  <si>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</si>
  <si>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</si>
  <si>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</si>
  <si>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</si>
  <si>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</si>
  <si>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</si>
  <si>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</si>
  <si>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</si>
  <si>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</si>
  <si>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</si>
  <si>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</si>
  <si>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</si>
  <si>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</si>
  <si>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</si>
  <si>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</si>
  <si>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</si>
  <si>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</si>
  <si>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</si>
  <si>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</si>
  <si>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</si>
  <si>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</si>
  <si>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</si>
  <si>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</si>
  <si>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</si>
  <si>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</si>
  <si>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</si>
  <si>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</si>
  <si>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</si>
  <si>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</si>
  <si>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</si>
  <si>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</si>
  <si>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</si>
  <si>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</si>
  <si>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</si>
  <si>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</si>
  <si>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</si>
  <si>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</si>
  <si>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</si>
  <si>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</si>
  <si>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</si>
  <si>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</si>
  <si>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</si>
  <si>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</si>
  <si>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</si>
  <si>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</si>
  <si>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</si>
  <si>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</si>
  <si>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</si>
  <si>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</si>
  <si>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</si>
  <si>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</si>
  <si>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</si>
  <si>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</si>
  <si>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</si>
  <si>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</si>
  <si>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</si>
  <si>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</si>
  <si>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</si>
  <si>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</si>
  <si>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</si>
  <si>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</si>
  <si>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</si>
  <si>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</si>
  <si>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</si>
  <si>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</si>
  <si>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</si>
  <si>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</si>
  <si>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</si>
  <si>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</si>
  <si>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</si>
  <si>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</si>
  <si>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</si>
  <si>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</si>
  <si>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</si>
  <si>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</si>
  <si>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</si>
  <si>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</si>
  <si>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</si>
  <si>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</si>
  <si>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</si>
  <si>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</si>
  <si>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</si>
  <si>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</si>
  <si>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</si>
  <si>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</si>
  <si>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</si>
  <si>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</si>
  <si>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</si>
  <si>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</si>
  <si>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</si>
  <si>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</si>
  <si>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</si>
  <si>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</si>
  <si>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</si>
  <si>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</si>
  <si>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</si>
  <si>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</si>
  <si>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</si>
  <si>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</si>
  <si>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</si>
  <si>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</si>
  <si>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</si>
  <si>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</si>
  <si>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</si>
  <si>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</si>
  <si>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</si>
  <si>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</si>
  <si>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</si>
  <si>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</si>
  <si>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</si>
  <si>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</si>
  <si>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</si>
  <si>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</si>
  <si>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</si>
  <si>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</si>
  <si>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</si>
  <si>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</si>
  <si>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</si>
  <si>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</si>
  <si>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</si>
  <si>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</si>
  <si>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</si>
  <si>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</si>
  <si>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</si>
  <si>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</si>
  <si>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</si>
  <si>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</si>
  <si>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</si>
  <si>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</si>
  <si>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</si>
  <si>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</si>
  <si>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</si>
  <si>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</si>
  <si>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</si>
  <si>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</si>
  <si>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</si>
  <si>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</si>
  <si>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</si>
  <si>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</si>
  <si>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</si>
  <si>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</si>
  <si>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</si>
  <si>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</si>
  <si>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</si>
  <si>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</si>
  <si>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</si>
  <si>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</si>
  <si>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</si>
  <si>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</si>
  <si>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</si>
  <si>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</si>
  <si>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</si>
  <si>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</si>
  <si>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</si>
  <si>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</si>
  <si>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</si>
  <si>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</si>
  <si>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</si>
  <si>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</si>
  <si>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</si>
  <si>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</si>
  <si>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</si>
  <si>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</si>
  <si>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</si>
  <si>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</si>
  <si>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</si>
  <si>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</si>
  <si>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</si>
  <si>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</si>
  <si>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</si>
  <si>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</si>
  <si>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</si>
  <si>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</si>
  <si>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</si>
  <si>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</si>
  <si>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</si>
  <si>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</si>
  <si>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</si>
  <si>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</si>
  <si>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</si>
  <si>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</si>
  <si>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</si>
  <si>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</si>
  <si>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</si>
  <si>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</si>
  <si>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</si>
  <si>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</si>
  <si>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</si>
  <si>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</si>
  <si>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</si>
  <si>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</si>
  <si>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</si>
  <si>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</si>
  <si>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</si>
  <si>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</si>
  <si>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</si>
  <si>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</si>
  <si>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</si>
  <si>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</si>
  <si>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</si>
  <si>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</si>
  <si>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</si>
  <si>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</si>
  <si>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</si>
  <si>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</si>
  <si>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</si>
  <si>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</si>
  <si>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</si>
  <si>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</si>
  <si>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</si>
  <si>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</si>
  <si>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</si>
  <si>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</si>
  <si>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</si>
  <si>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</si>
  <si>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</si>
  <si>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</si>
  <si>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</si>
  <si>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</si>
  <si>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</si>
  <si>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</si>
  <si>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</si>
  <si>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</si>
  <si>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</si>
  <si>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</si>
  <si>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</si>
  <si>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</si>
  <si>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</si>
  <si>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</si>
  <si>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</si>
  <si>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</si>
  <si>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</si>
  <si>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</si>
  <si>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</si>
  <si>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</si>
  <si>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</si>
  <si>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</si>
  <si>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</si>
  <si>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</si>
  <si>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</si>
  <si>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</si>
  <si>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</si>
  <si>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</si>
  <si>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</si>
  <si>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</si>
  <si>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</si>
  <si>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</si>
  <si>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</si>
  <si>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</si>
  <si>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</si>
  <si>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</si>
  <si>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</si>
  <si>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</si>
  <si>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</si>
  <si>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</si>
  <si>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</si>
  <si>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</si>
  <si>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</si>
  <si>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</si>
  <si>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</si>
  <si>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</si>
  <si>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</si>
  <si>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</si>
  <si>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</si>
  <si>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</si>
  <si>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</si>
  <si>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</si>
  <si>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</si>
  <si>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</si>
  <si>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</si>
  <si>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</si>
  <si>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</si>
  <si>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</si>
  <si>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</si>
  <si>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</si>
  <si>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</si>
  <si>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</si>
  <si>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</si>
  <si>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</si>
  <si>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</si>
  <si>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</si>
  <si>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</si>
  <si>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</si>
  <si>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</si>
  <si>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</si>
  <si>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</si>
  <si>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</si>
  <si>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</si>
  <si>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</si>
  <si>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</si>
  <si>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</si>
  <si>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</si>
  <si>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</si>
  <si>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</si>
  <si>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</si>
  <si>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</si>
  <si>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</si>
  <si>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</si>
  <si>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</si>
  <si>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</si>
  <si>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</si>
  <si>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</si>
  <si>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</si>
  <si>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</si>
  <si>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</si>
  <si>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</si>
  <si>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</si>
  <si>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</si>
  <si>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</si>
  <si>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</si>
  <si>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</si>
  <si>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</si>
  <si>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</si>
  <si>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</si>
  <si>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</si>
  <si>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</si>
  <si>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</si>
  <si>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</si>
  <si>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</si>
  <si>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</si>
  <si>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</si>
  <si>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</si>
  <si>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</si>
  <si>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</si>
  <si>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</si>
  <si>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</si>
  <si>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</si>
  <si>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</si>
  <si>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</si>
  <si>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</si>
  <si>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</si>
  <si>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</si>
  <si>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</si>
  <si>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</si>
  <si>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</si>
  <si>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</si>
  <si>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</si>
  <si>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</si>
  <si>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</si>
  <si>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</si>
  <si>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</si>
  <si>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</si>
  <si>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</si>
  <si>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</si>
  <si>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</si>
  <si>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</si>
  <si>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</si>
  <si>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</si>
  <si>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</si>
  <si>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</si>
  <si>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</si>
  <si>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</si>
  <si>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</si>
  <si>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</si>
  <si>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</si>
  <si>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</si>
  <si>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</si>
  <si>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</si>
  <si>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</si>
  <si>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</si>
  <si>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</si>
  <si>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</si>
  <si>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</si>
  <si>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</si>
  <si>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</si>
  <si>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</si>
  <si>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</si>
  <si>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</si>
  <si>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</si>
  <si>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</si>
  <si>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</si>
  <si>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</si>
  <si>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</si>
  <si>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</si>
  <si>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</si>
  <si>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</si>
  <si>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</si>
  <si>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</si>
  <si>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</si>
  <si>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</si>
  <si>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</si>
  <si>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</si>
  <si>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</si>
  <si>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</si>
  <si>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</si>
  <si>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</si>
  <si>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</si>
  <si>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</si>
  <si>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</si>
  <si>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</si>
  <si>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</si>
  <si>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</si>
  <si>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</si>
  <si>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</si>
  <si>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</si>
  <si>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</si>
  <si>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</si>
  <si>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</si>
  <si>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</si>
  <si>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</si>
  <si>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</si>
  <si>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</si>
  <si>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</si>
  <si>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</si>
  <si>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</si>
  <si>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</si>
  <si>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</si>
  <si>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</si>
  <si>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</si>
  <si>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</si>
  <si>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</si>
  <si>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</si>
  <si>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</si>
  <si>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</si>
  <si>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</si>
  <si>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</si>
  <si>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</si>
  <si>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</si>
  <si>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</si>
  <si>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</si>
  <si>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</si>
  <si>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</si>
  <si>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</si>
  <si>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</si>
  <si>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</si>
  <si>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</si>
  <si>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</si>
  <si>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</si>
  <si>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</si>
  <si>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</si>
  <si>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</si>
  <si>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</si>
  <si>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</si>
  <si>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</si>
  <si>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</si>
  <si>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</si>
  <si>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</si>
  <si>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</si>
  <si>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</si>
  <si>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</si>
  <si>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</si>
  <si>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</si>
  <si>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</si>
  <si>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</si>
  <si>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</si>
  <si>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</si>
  <si>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</si>
  <si>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</si>
  <si>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</si>
  <si>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</si>
  <si>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</si>
  <si>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</si>
  <si>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</si>
  <si>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</si>
  <si>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</si>
  <si>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</si>
  <si>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</si>
  <si>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</si>
  <si>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</si>
  <si>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</si>
  <si>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</si>
  <si>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</si>
  <si>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</si>
  <si>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</si>
  <si>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</si>
  <si>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</si>
  <si>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</si>
  <si>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</si>
  <si>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</si>
  <si>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</si>
  <si>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</si>
  <si>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</si>
  <si>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</si>
  <si>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</si>
  <si>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</si>
  <si>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</si>
  <si>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</si>
  <si>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</si>
  <si>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</si>
  <si>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</si>
  <si>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</si>
  <si>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</si>
  <si>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</si>
  <si>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</si>
  <si>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</si>
  <si>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</si>
  <si>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</si>
  <si>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</si>
  <si>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</si>
  <si>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</si>
  <si>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</si>
  <si>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</si>
  <si>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</si>
  <si>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</si>
  <si>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</si>
  <si>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</si>
  <si>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</si>
  <si>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</si>
  <si>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</si>
  <si>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</si>
  <si>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</si>
  <si>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</si>
  <si>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</si>
  <si>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</si>
  <si>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</si>
  <si>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</si>
  <si>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</si>
  <si>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</si>
  <si>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</si>
  <si>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</si>
  <si>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</si>
  <si>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</si>
  <si>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</si>
  <si>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</si>
  <si>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</si>
  <si>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</si>
  <si>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</si>
  <si>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</si>
  <si>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</si>
  <si>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</si>
  <si>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</si>
  <si>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</si>
  <si>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</si>
  <si>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</si>
  <si>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</si>
  <si>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</si>
  <si>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</si>
  <si>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</si>
  <si>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</si>
  <si>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</si>
  <si>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</si>
  <si>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</si>
  <si>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</si>
  <si>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</si>
  <si>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</si>
  <si>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</si>
  <si>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</si>
  <si>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</si>
  <si>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</si>
  <si>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</si>
  <si>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</si>
  <si>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</si>
  <si>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</si>
  <si>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</si>
  <si>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</si>
  <si>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</si>
  <si>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</si>
  <si>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</si>
  <si>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</si>
  <si>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</si>
  <si>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</si>
  <si>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</si>
  <si>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</si>
  <si>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</si>
  <si>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</si>
  <si>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</si>
  <si>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</si>
  <si>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</si>
  <si>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</si>
  <si>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</si>
  <si>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</si>
  <si>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</si>
  <si>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</si>
  <si>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</si>
  <si>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</si>
  <si>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</si>
  <si>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</si>
  <si>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</si>
  <si>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</si>
  <si>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</si>
  <si>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</si>
  <si>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</si>
  <si>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</si>
  <si>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</si>
  <si>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</si>
  <si>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</si>
  <si>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</si>
  <si>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</si>
  <si>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</si>
  <si>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</si>
  <si>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</si>
  <si>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</si>
  <si>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</si>
  <si>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</si>
  <si>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</si>
  <si>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</si>
  <si>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</si>
  <si>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</si>
  <si>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</si>
  <si>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</si>
  <si>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</si>
  <si>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</si>
  <si>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</si>
  <si>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</si>
  <si>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</si>
  <si>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</si>
  <si>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</si>
  <si>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</si>
  <si>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</si>
  <si>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</si>
  <si>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</si>
  <si>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</si>
  <si>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</si>
  <si>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</si>
  <si>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</si>
  <si>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</si>
  <si>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</si>
  <si>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</si>
  <si>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</si>
  <si>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</si>
  <si>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</si>
  <si>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</si>
  <si>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</si>
  <si>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</si>
  <si>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</si>
  <si>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</si>
  <si>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</si>
  <si>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</si>
  <si>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</si>
  <si>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</si>
  <si>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</si>
  <si>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</si>
  <si>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</si>
  <si>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</si>
  <si>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</si>
  <si>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</si>
  <si>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</si>
  <si>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</si>
  <si>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</si>
  <si>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</si>
  <si>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</si>
  <si>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</si>
  <si>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</si>
  <si>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</si>
  <si>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</si>
  <si>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</si>
  <si>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</si>
  <si>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</si>
  <si>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</si>
  <si>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</si>
  <si>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</si>
  <si>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</si>
  <si>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</si>
  <si>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</si>
  <si>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</si>
  <si>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</si>
  <si>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</si>
  <si>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</si>
  <si>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</si>
  <si>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</si>
  <si>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</si>
  <si>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</si>
  <si>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</si>
  <si>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</si>
  <si>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</si>
  <si>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</si>
  <si>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</si>
  <si>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</si>
  <si>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</si>
  <si>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</si>
  <si>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</si>
  <si>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</si>
  <si>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</si>
  <si>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</si>
  <si>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</si>
  <si>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</si>
  <si>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</si>
  <si>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</si>
  <si>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</si>
  <si>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</si>
  <si>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</si>
  <si>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</si>
  <si>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</si>
  <si>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</si>
  <si>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</si>
  <si>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</si>
  <si>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</si>
  <si>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</si>
  <si>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</si>
  <si>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</si>
  <si>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</si>
  <si>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</si>
  <si>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</si>
  <si>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</si>
  <si>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</si>
  <si>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</si>
  <si>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</si>
  <si>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</si>
  <si>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</si>
  <si>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</si>
  <si>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</si>
  <si>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</si>
  <si>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</si>
  <si>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</si>
  <si>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</si>
  <si>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</si>
  <si>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</si>
  <si>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</si>
  <si>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</si>
  <si>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</si>
  <si>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</si>
  <si>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</si>
  <si>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</si>
  <si>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</si>
  <si>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</si>
  <si>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</si>
  <si>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</si>
  <si>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</si>
  <si>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</si>
  <si>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</si>
  <si>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</si>
  <si>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</si>
  <si>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</si>
  <si>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</si>
  <si>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</si>
  <si>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</si>
  <si>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</si>
  <si>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</si>
  <si>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</si>
  <si>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</si>
  <si>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</si>
  <si>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</si>
  <si>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</si>
  <si>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</si>
  <si>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</si>
  <si>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</si>
  <si>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</si>
  <si>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</si>
  <si>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</si>
  <si>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</si>
  <si>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</si>
  <si>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</si>
  <si>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</si>
  <si>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</si>
  <si>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</si>
  <si>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</si>
  <si>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</si>
  <si>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</si>
  <si>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</si>
  <si>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</si>
  <si>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</si>
  <si>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</si>
  <si>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</si>
  <si>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</si>
  <si>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</si>
  <si>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</si>
  <si>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</si>
  <si>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</si>
  <si>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</si>
  <si>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</si>
  <si>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</si>
  <si>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</si>
  <si>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</si>
  <si>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</si>
  <si>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</si>
  <si>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</si>
  <si>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</si>
  <si>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</si>
  <si>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</si>
  <si>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</si>
  <si>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</si>
  <si>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</si>
  <si>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</si>
  <si>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</si>
  <si>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</si>
  <si>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</si>
  <si>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</si>
  <si>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</si>
  <si>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</si>
  <si>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</si>
  <si>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</si>
  <si>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</si>
  <si>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</si>
  <si>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</si>
  <si>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</si>
  <si>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</si>
  <si>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</si>
  <si>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</si>
  <si>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</si>
  <si>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</si>
  <si>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</si>
  <si>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</si>
  <si>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</si>
  <si>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</si>
  <si>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</si>
  <si>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</si>
  <si>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</si>
  <si>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</si>
  <si>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</si>
  <si>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</si>
  <si>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</si>
  <si>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</si>
  <si>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</si>
  <si>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</si>
  <si>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</si>
  <si>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</si>
  <si>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</si>
  <si>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</si>
  <si>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</si>
  <si>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</si>
  <si>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</si>
  <si>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</si>
  <si>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</si>
  <si>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</si>
  <si>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</si>
  <si>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</si>
  <si>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</si>
  <si>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</si>
  <si>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</si>
  <si>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</si>
  <si>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</si>
  <si>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</si>
  <si>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</si>
  <si>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</si>
  <si>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</si>
  <si>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</si>
  <si>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</si>
  <si>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</si>
  <si>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</si>
  <si>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</si>
  <si>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</si>
  <si>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</si>
  <si>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</si>
  <si>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</si>
  <si>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</si>
  <si>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</si>
  <si>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</si>
  <si>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</si>
  <si>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</si>
  <si>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</si>
  <si>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</si>
  <si>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</si>
  <si>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</si>
  <si>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</si>
  <si>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</si>
  <si>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</si>
  <si>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</si>
  <si>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</si>
  <si>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</si>
  <si>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</si>
  <si>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</si>
  <si>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</si>
  <si>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</si>
  <si>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</si>
  <si>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</si>
  <si>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</si>
  <si>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</si>
  <si>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</si>
  <si>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</si>
  <si>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</si>
  <si>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</si>
  <si>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</si>
  <si>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</si>
  <si>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</si>
  <si>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</si>
  <si>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</si>
  <si>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</si>
  <si>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</si>
  <si>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</si>
  <si>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</si>
  <si>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</si>
  <si>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</si>
  <si>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</si>
  <si>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</si>
  <si>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</si>
  <si>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</si>
  <si>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</si>
  <si>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</si>
  <si>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</si>
  <si>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</si>
  <si>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</si>
  <si>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</si>
  <si>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</si>
  <si>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</si>
  <si>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</si>
  <si>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</si>
  <si>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</si>
  <si>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</si>
  <si>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</si>
  <si>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</si>
  <si>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</si>
  <si>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</si>
  <si>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</si>
  <si>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</si>
  <si>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</si>
  <si>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</si>
  <si>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</si>
  <si>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</si>
  <si>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</si>
  <si>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</si>
  <si>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</si>
  <si>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</si>
  <si>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</si>
  <si>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</si>
  <si>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</si>
  <si>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</si>
  <si>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</si>
  <si>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</si>
  <si>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</si>
  <si>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</si>
  <si>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</si>
  <si>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</si>
  <si>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</si>
  <si>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</si>
  <si>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</si>
  <si>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</si>
  <si>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</si>
  <si>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</si>
  <si>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</si>
  <si>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</si>
  <si>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</si>
  <si>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</si>
  <si>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</si>
  <si>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</si>
  <si>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</si>
  <si>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</si>
  <si>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</si>
  <si>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</si>
  <si>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</si>
  <si>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</si>
  <si>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</si>
  <si>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</si>
  <si>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</si>
  <si>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</si>
  <si>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</si>
  <si>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</si>
  <si>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</si>
  <si>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</si>
  <si>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</si>
  <si>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</si>
  <si>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</si>
  <si>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</si>
  <si>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</si>
  <si>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</si>
  <si>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</si>
  <si>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</si>
  <si>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</si>
  <si>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</si>
  <si>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</si>
  <si>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</si>
  <si>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</si>
  <si>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</si>
  <si>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</si>
  <si>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</si>
  <si>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</si>
  <si>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</si>
  <si>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</si>
  <si>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</si>
  <si>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</si>
  <si>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</si>
  <si>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</si>
  <si>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</si>
  <si>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</si>
  <si>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</si>
  <si>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</si>
  <si>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</si>
  <si>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</si>
  <si>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</si>
  <si>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</si>
  <si>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</si>
  <si>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</si>
  <si>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</si>
  <si>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</si>
  <si>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</si>
  <si>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</si>
  <si>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</si>
  <si>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</si>
  <si>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</si>
  <si>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</si>
  <si>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</si>
  <si>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</si>
  <si>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</si>
  <si>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</si>
  <si>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</si>
  <si>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</si>
  <si>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</si>
  <si>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</si>
  <si>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</si>
  <si>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</si>
  <si>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</si>
  <si>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</si>
  <si>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</si>
  <si>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</si>
  <si>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</si>
  <si>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</si>
  <si>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</si>
  <si>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</si>
  <si>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</si>
  <si>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</si>
  <si>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</si>
  <si>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</si>
  <si>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</si>
  <si>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</si>
  <si>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</si>
  <si>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</si>
  <si>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</si>
  <si>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</si>
  <si>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</si>
  <si>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</si>
  <si>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</si>
  <si>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</si>
  <si>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</si>
  <si>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</si>
  <si>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</si>
  <si>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</si>
  <si>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</si>
  <si>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</si>
  <si>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</si>
  <si>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</si>
  <si>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</si>
  <si>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</si>
  <si>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</si>
  <si>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</si>
  <si>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</si>
  <si>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</si>
  <si>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</si>
  <si>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</si>
  <si>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</si>
  <si>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</si>
  <si>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</si>
  <si>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</si>
  <si>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</si>
  <si>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</si>
  <si>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</si>
  <si>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</si>
  <si>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</si>
  <si>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</si>
  <si>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</si>
  <si>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</si>
  <si>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</si>
  <si>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</si>
  <si>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</si>
  <si>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</si>
  <si>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</si>
  <si>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</si>
  <si>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</si>
  <si>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</si>
  <si>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</si>
  <si>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</si>
  <si>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</si>
  <si>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</si>
  <si>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</si>
  <si>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</si>
  <si>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</si>
  <si>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</si>
  <si>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</si>
  <si>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</si>
  <si>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</si>
  <si>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</si>
  <si>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</si>
  <si>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</si>
  <si>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</si>
  <si>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</si>
  <si>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</si>
  <si>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</si>
  <si>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</si>
  <si>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</si>
  <si>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</si>
  <si>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</si>
  <si>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</si>
  <si>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</si>
  <si>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</si>
  <si>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</si>
  <si>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</si>
  <si>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</si>
  <si>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</si>
  <si>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</si>
  <si>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</si>
  <si>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</si>
  <si>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</si>
  <si>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</si>
  <si>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</si>
  <si>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</si>
  <si>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</si>
  <si>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</si>
  <si>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</si>
  <si>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</si>
  <si>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</si>
  <si>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</si>
  <si>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</si>
  <si>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</si>
  <si>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</si>
  <si>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</si>
  <si>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</si>
  <si>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</si>
  <si>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</si>
  <si>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</si>
  <si>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</si>
  <si>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</si>
  <si>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</si>
  <si>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</si>
  <si>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</si>
  <si>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</si>
  <si>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</si>
  <si>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</si>
  <si>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</si>
  <si>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</si>
  <si>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</si>
  <si>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</si>
  <si>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</si>
  <si>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</si>
  <si>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</si>
  <si>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</si>
  <si>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</si>
  <si>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</si>
  <si>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</si>
  <si>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</si>
  <si>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</si>
  <si>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</si>
  <si>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</si>
  <si>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</si>
  <si>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</si>
  <si>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</si>
  <si>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</si>
  <si>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</si>
  <si>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</si>
  <si>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</si>
  <si>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</si>
  <si>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</si>
  <si>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</si>
  <si>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</si>
  <si>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</si>
  <si>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</si>
  <si>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</si>
  <si>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</si>
  <si>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</si>
  <si>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</si>
  <si>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</si>
  <si>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</si>
  <si>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</si>
  <si>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</si>
  <si>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</si>
  <si>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</si>
  <si>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</si>
  <si>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</si>
  <si>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</si>
  <si>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</si>
  <si>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</si>
  <si>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</si>
  <si>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</si>
  <si>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</si>
  <si>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</si>
  <si>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</si>
  <si>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</si>
  <si>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</si>
  <si>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</si>
  <si>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</si>
  <si>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</si>
  <si>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</si>
  <si>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</si>
  <si>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</si>
  <si>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</si>
  <si>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</si>
  <si>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</si>
  <si>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</si>
  <si>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</si>
  <si>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</si>
  <si>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</si>
  <si>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</si>
  <si>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</si>
  <si>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</si>
  <si>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</si>
  <si>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</si>
  <si>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</si>
  <si>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</si>
  <si>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</si>
  <si>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</si>
  <si>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</si>
  <si>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</si>
  <si>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</si>
  <si>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</si>
  <si>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</si>
  <si>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</si>
  <si>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</si>
  <si>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</si>
  <si>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</si>
  <si>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</si>
  <si>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</si>
  <si>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</si>
  <si>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</si>
  <si>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</si>
  <si>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</si>
  <si>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</si>
  <si>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</si>
  <si>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</si>
  <si>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</si>
  <si>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</si>
  <si>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</si>
  <si>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</si>
  <si>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</si>
  <si>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</si>
  <si>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</si>
  <si>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</si>
  <si>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</si>
  <si>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</si>
  <si>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</si>
  <si>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</si>
  <si>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</si>
  <si>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</si>
  <si>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</si>
  <si>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</si>
  <si>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</si>
  <si>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</si>
  <si>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</si>
  <si>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</si>
  <si>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</si>
  <si>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</si>
  <si>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</si>
  <si>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</si>
  <si>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</si>
  <si>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</si>
  <si>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</si>
  <si>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</si>
  <si>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</si>
  <si>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</si>
  <si>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</si>
  <si>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</si>
  <si>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</si>
  <si>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</si>
  <si>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</si>
  <si>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</si>
  <si>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</si>
  <si>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</si>
  <si>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</si>
  <si>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</si>
  <si>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</si>
  <si>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</si>
  <si>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</si>
  <si>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</si>
  <si>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</si>
  <si>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</si>
  <si>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</si>
  <si>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</si>
  <si>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</si>
  <si>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</si>
  <si>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</si>
  <si>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</si>
  <si>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</si>
  <si>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</si>
  <si>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</si>
  <si>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</si>
  <si>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</si>
  <si>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</si>
  <si>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</si>
  <si>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</si>
  <si>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</si>
  <si>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</si>
  <si>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</si>
  <si>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</si>
  <si>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</si>
  <si>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</si>
  <si>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</si>
  <si>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</si>
  <si>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</si>
  <si>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</si>
  <si>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</si>
  <si>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</si>
  <si>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</si>
  <si>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</si>
  <si>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</si>
  <si>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</si>
  <si>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</si>
  <si>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</si>
  <si>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</si>
  <si>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</si>
  <si>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</si>
  <si>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</si>
  <si>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</si>
  <si>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</si>
  <si>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</si>
  <si>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</si>
  <si>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</si>
  <si>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</si>
  <si>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</si>
  <si>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</si>
  <si>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</si>
  <si>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</si>
  <si>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</si>
  <si>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</si>
  <si>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</si>
  <si>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</si>
  <si>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</si>
  <si>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</si>
  <si>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</si>
  <si>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</si>
  <si>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</si>
  <si>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</si>
  <si>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</si>
  <si>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</si>
  <si>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</si>
  <si>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</si>
  <si>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</si>
  <si>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</si>
  <si>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</si>
  <si>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</si>
  <si>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</si>
  <si>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</si>
  <si>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</si>
  <si>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</si>
  <si>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</si>
  <si>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</si>
  <si>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</si>
  <si>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</si>
  <si>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</si>
  <si>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</si>
  <si>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</si>
  <si>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</si>
  <si>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</si>
  <si>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</si>
  <si>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</si>
  <si>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</si>
  <si>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</si>
  <si>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</si>
  <si>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</si>
  <si>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</si>
  <si>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</si>
  <si>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</si>
  <si>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</si>
  <si>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</si>
  <si>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</si>
  <si>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</si>
  <si>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</si>
  <si>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</si>
  <si>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</si>
  <si>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</si>
  <si>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</si>
  <si>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</si>
  <si>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</si>
  <si>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</si>
  <si>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</si>
  <si>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</si>
  <si>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</si>
  <si>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</si>
  <si>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</si>
  <si>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</si>
  <si>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</si>
  <si>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</si>
  <si>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</si>
  <si>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</si>
  <si>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</si>
  <si>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</si>
  <si>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</si>
  <si>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</si>
  <si>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</si>
  <si>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</si>
  <si>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</si>
  <si>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</si>
  <si>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</si>
  <si>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</si>
  <si>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</si>
  <si>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</si>
  <si>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</si>
  <si>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</si>
  <si>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</si>
  <si>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</si>
  <si>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</si>
  <si>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</si>
  <si>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</si>
  <si>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</si>
  <si>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</si>
  <si>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</si>
  <si>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</si>
  <si>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</si>
  <si>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</si>
  <si>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</si>
  <si>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</si>
  <si>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</si>
  <si>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</si>
  <si>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</si>
  <si>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</si>
  <si>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</si>
  <si>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</si>
  <si>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</si>
  <si>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</si>
  <si>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</si>
  <si>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</si>
  <si>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</si>
  <si>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</si>
  <si>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</si>
  <si>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</si>
  <si>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</si>
  <si>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</si>
  <si>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</si>
  <si>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</si>
  <si>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</si>
  <si>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</si>
  <si>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</si>
  <si>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</si>
  <si>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</si>
  <si>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</si>
  <si>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</si>
  <si>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</si>
  <si>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</si>
  <si>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</si>
  <si>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</si>
  <si>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</si>
  <si>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</si>
  <si>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</si>
  <si>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</si>
  <si>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</si>
  <si>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</si>
  <si>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</si>
  <si>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</si>
  <si>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</si>
  <si>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</si>
  <si>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</si>
  <si>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</si>
  <si>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</si>
  <si>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</si>
  <si>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</si>
  <si>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</si>
  <si>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</si>
  <si>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</si>
  <si>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</si>
  <si>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</si>
  <si>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</si>
  <si>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</si>
  <si>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</si>
  <si>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</si>
  <si>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</si>
  <si>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</si>
  <si>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</si>
  <si>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</si>
  <si>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</si>
  <si>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</si>
  <si>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</si>
  <si>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</si>
  <si>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</si>
  <si>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</si>
  <si>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</si>
  <si>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</si>
  <si>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</si>
  <si>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</si>
  <si>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</si>
  <si>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</si>
  <si>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</si>
  <si>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</si>
  <si>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</si>
  <si>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</si>
  <si>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</si>
  <si>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</si>
  <si>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</si>
  <si>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</si>
  <si>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</si>
  <si>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</si>
  <si>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</si>
  <si>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</si>
  <si>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</si>
  <si>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</si>
  <si>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</si>
  <si>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</si>
  <si>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</si>
  <si>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</si>
  <si>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</si>
  <si>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</si>
  <si>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</si>
  <si>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</si>
  <si>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</si>
  <si>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</si>
  <si>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</si>
  <si>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</si>
  <si>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</si>
  <si>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</si>
  <si>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</si>
  <si>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</si>
  <si>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</si>
  <si>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</si>
  <si>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</si>
  <si>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</si>
  <si>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</si>
  <si>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</si>
  <si>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</si>
  <si>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</si>
  <si>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</si>
  <si>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</si>
  <si>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</si>
  <si>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</si>
  <si>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</si>
  <si>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</si>
  <si>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</si>
  <si>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</si>
  <si>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</si>
  <si>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</si>
  <si>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</si>
  <si>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</si>
  <si>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</si>
  <si>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</si>
  <si>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</si>
  <si>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</si>
  <si>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</si>
  <si>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</si>
  <si>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</si>
  <si>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</si>
  <si>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</si>
  <si>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</si>
  <si>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</si>
  <si>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</si>
  <si>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</si>
  <si>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</si>
  <si>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</si>
  <si>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</si>
  <si>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</si>
  <si>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</si>
  <si>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</si>
  <si>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</si>
  <si>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</si>
  <si>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</si>
  <si>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</si>
  <si>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</si>
  <si>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</si>
  <si>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</si>
  <si>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</si>
  <si>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</si>
  <si>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</si>
  <si>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</si>
  <si>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</si>
  <si>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</si>
  <si>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</si>
  <si>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</si>
  <si>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</si>
  <si>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</si>
  <si>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</si>
  <si>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</si>
  <si>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</si>
  <si>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</si>
  <si>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</si>
  <si>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</si>
  <si>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</si>
  <si>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</si>
  <si>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</si>
  <si>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</si>
  <si>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</si>
  <si>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</si>
  <si>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</si>
  <si>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</si>
  <si>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</si>
  <si>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</si>
  <si>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</si>
  <si>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</si>
  <si>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</si>
  <si>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</si>
  <si>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</si>
  <si>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</si>
  <si>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</si>
  <si>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</si>
  <si>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</si>
  <si>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</si>
  <si>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</si>
  <si>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</si>
  <si>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</si>
  <si>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</si>
  <si>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</si>
  <si>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</si>
  <si>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</si>
  <si>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</si>
  <si>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</si>
  <si>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</si>
  <si>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</si>
  <si>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</si>
  <si>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</si>
  <si>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</si>
  <si>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</si>
  <si>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</si>
  <si>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</si>
  <si>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</si>
  <si>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</si>
  <si>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</si>
  <si>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</si>
  <si>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</si>
  <si>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</si>
  <si>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</si>
  <si>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</si>
  <si>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</si>
  <si>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</si>
  <si>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</si>
  <si>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</si>
  <si>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</si>
  <si>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</si>
  <si>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</si>
  <si>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</si>
  <si>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</si>
  <si>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</si>
  <si>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</si>
  <si>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</si>
  <si>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</si>
  <si>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</si>
  <si>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</si>
  <si>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</si>
  <si>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</si>
  <si>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</si>
  <si>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</si>
  <si>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</si>
  <si>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</si>
  <si>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</si>
  <si>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</si>
  <si>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</si>
  <si>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</si>
  <si>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</si>
  <si>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</si>
  <si>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</si>
  <si>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</si>
  <si>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</si>
  <si>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</si>
  <si>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</si>
  <si>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</si>
  <si>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</si>
  <si>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</si>
  <si>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</si>
  <si>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</si>
  <si>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</si>
  <si>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</si>
  <si>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</si>
  <si>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</si>
  <si>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</si>
  <si>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</si>
  <si>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</si>
  <si>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</si>
  <si>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</si>
  <si>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</si>
  <si>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</si>
  <si>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</si>
  <si>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</si>
  <si>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</si>
  <si>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</si>
  <si>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</si>
  <si>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</si>
  <si>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</si>
  <si>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</si>
  <si>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</si>
  <si>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</si>
  <si>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</si>
  <si>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</si>
  <si>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</si>
  <si>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</si>
  <si>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</si>
  <si>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</si>
  <si>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</si>
  <si>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</si>
  <si>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</si>
  <si>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</si>
  <si>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</si>
  <si>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</si>
  <si>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</si>
  <si>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</si>
  <si>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</si>
  <si>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</si>
  <si>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</si>
  <si>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</si>
  <si>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</si>
  <si>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</si>
  <si>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</si>
  <si>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</si>
  <si>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</si>
  <si>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</si>
  <si>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</si>
  <si>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</si>
  <si>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</si>
  <si>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</si>
  <si>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</si>
  <si>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</si>
  <si>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</si>
  <si>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</si>
  <si>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</si>
  <si>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</si>
  <si>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</si>
  <si>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</si>
  <si>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</si>
  <si>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</si>
  <si>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</si>
  <si>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</si>
  <si>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</si>
  <si>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</si>
  <si>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</si>
  <si>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</si>
  <si>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</si>
  <si>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</si>
  <si>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</si>
  <si>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</si>
  <si>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</si>
  <si>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</si>
  <si>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</si>
  <si>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</si>
  <si>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</si>
  <si>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</si>
  <si>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</si>
  <si>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</si>
  <si>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</si>
  <si>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</si>
  <si>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</si>
  <si>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</si>
  <si>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</si>
  <si>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</si>
  <si>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</si>
  <si>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</si>
  <si>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</si>
  <si>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</si>
  <si>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</si>
  <si>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</si>
  <si>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</si>
  <si>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</si>
  <si>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</si>
  <si>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</si>
  <si>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</si>
  <si>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</si>
  <si>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</si>
  <si>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</si>
  <si>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</si>
  <si>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</si>
  <si>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</si>
  <si>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</si>
  <si>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</si>
  <si>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</si>
  <si>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</si>
  <si>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</si>
  <si>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</si>
  <si>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</si>
  <si>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</si>
  <si>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</si>
  <si>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</si>
  <si>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</si>
  <si>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</si>
  <si>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</si>
  <si>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</si>
  <si>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</si>
  <si>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</si>
  <si>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</si>
  <si>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</si>
  <si>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</si>
  <si>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</si>
  <si>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</si>
  <si>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</si>
  <si>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</si>
  <si>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</si>
  <si>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</si>
  <si>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</si>
  <si>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</si>
  <si>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</si>
  <si>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</si>
  <si>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</si>
  <si>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</si>
  <si>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</si>
  <si>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</si>
  <si>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</si>
  <si>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</si>
  <si>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</si>
  <si>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</si>
  <si>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</si>
  <si>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</si>
  <si>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</si>
  <si>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</si>
  <si>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</si>
  <si>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</si>
  <si>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</si>
  <si>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</si>
  <si>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</si>
  <si>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</si>
  <si>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</si>
  <si>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</si>
  <si>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</si>
  <si>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</si>
  <si>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</si>
  <si>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</si>
  <si>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</si>
  <si>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</si>
  <si>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</si>
  <si>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</si>
  <si>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</si>
  <si>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</si>
  <si>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</si>
  <si>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</si>
  <si>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</si>
  <si>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</si>
  <si>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</si>
  <si>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</si>
  <si>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</si>
  <si>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</si>
  <si>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</si>
  <si>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</si>
  <si>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</si>
  <si>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</si>
  <si>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</si>
  <si>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</si>
  <si>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</si>
  <si>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</si>
  <si>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</si>
  <si>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</si>
  <si>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</si>
  <si>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</si>
  <si>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</si>
  <si>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</si>
  <si>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</si>
  <si>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</si>
  <si>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</si>
  <si>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</si>
  <si>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</si>
  <si>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</si>
  <si>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</si>
  <si>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</si>
  <si>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</si>
  <si>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</si>
  <si>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</si>
  <si>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</si>
  <si>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</si>
  <si>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</si>
  <si>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</si>
  <si>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</si>
  <si>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</si>
  <si>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</si>
  <si>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</si>
  <si>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</si>
  <si>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</si>
  <si>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</si>
  <si>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</si>
  <si>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</si>
  <si>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</si>
  <si>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</si>
  <si>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</si>
  <si>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</si>
  <si>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</si>
  <si>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</si>
  <si>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</si>
  <si>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</si>
  <si>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</si>
  <si>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</si>
  <si>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</si>
  <si>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</si>
  <si>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</si>
  <si>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</si>
  <si>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</si>
  <si>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</si>
  <si>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</si>
  <si>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</si>
  <si>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</si>
  <si>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</si>
  <si>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</si>
  <si>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</si>
  <si>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</si>
  <si>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</si>
  <si>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</si>
  <si>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</si>
  <si>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</si>
  <si>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</si>
  <si>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</si>
  <si>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</si>
  <si>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</si>
  <si>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</si>
  <si>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</si>
  <si>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</si>
  <si>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</si>
  <si>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</si>
  <si>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</si>
  <si>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</si>
  <si>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</si>
  <si>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</si>
  <si>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</si>
  <si>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</si>
  <si>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</si>
  <si>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</si>
  <si>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</si>
  <si>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</si>
  <si>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</si>
  <si>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</si>
  <si>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</si>
  <si>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</si>
  <si>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</si>
  <si>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</si>
  <si>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</si>
  <si>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</si>
  <si>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</si>
  <si>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</si>
  <si>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</si>
  <si>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</si>
  <si>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</si>
  <si>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</si>
  <si>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</si>
  <si>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</si>
  <si>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</si>
  <si>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</si>
  <si>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</si>
  <si>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</si>
  <si>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</si>
  <si>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</si>
  <si>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</si>
  <si>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</si>
  <si>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</si>
  <si>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</si>
  <si>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</si>
  <si>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</si>
  <si>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</si>
  <si>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</si>
  <si>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</si>
  <si>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</si>
  <si>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</si>
  <si>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</si>
  <si>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</si>
  <si>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</si>
  <si>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</si>
  <si>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</si>
  <si>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</si>
  <si>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</si>
  <si>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</si>
  <si>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</si>
  <si>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</si>
  <si>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</si>
  <si>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</si>
  <si>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</si>
  <si>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</si>
  <si>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</si>
  <si>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</si>
  <si>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</si>
  <si>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</si>
  <si>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</si>
  <si>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</si>
  <si>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</si>
  <si>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</si>
  <si>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</si>
  <si>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</si>
  <si>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</si>
  <si>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</si>
  <si>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</si>
  <si>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</si>
  <si>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</si>
  <si>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</si>
  <si>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</si>
  <si>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</si>
  <si>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</si>
  <si>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</si>
  <si>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</si>
  <si>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</si>
  <si>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</si>
  <si>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</si>
  <si>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</si>
  <si>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</si>
  <si>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</si>
  <si>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</si>
  <si>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</si>
  <si>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</si>
  <si>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</si>
  <si>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</si>
  <si>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</si>
  <si>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</si>
  <si>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</si>
  <si>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</si>
  <si>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</si>
  <si>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</si>
  <si>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</si>
  <si>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</si>
  <si>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</si>
  <si>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</si>
  <si>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</si>
  <si>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</si>
  <si>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</si>
  <si>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</si>
  <si>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</si>
  <si>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</si>
  <si>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</si>
  <si>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</si>
  <si>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</si>
  <si>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</si>
  <si>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</si>
  <si>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</si>
  <si>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</si>
  <si>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</si>
  <si>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</si>
  <si>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</si>
  <si>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</si>
  <si>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</si>
  <si>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</si>
  <si>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</si>
  <si>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</si>
  <si>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</si>
  <si>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</si>
  <si>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</si>
  <si>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</si>
  <si>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</si>
  <si>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</si>
  <si>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</si>
  <si>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</si>
  <si>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</si>
  <si>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</si>
  <si>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</si>
  <si>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</si>
  <si>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</si>
  <si>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</si>
  <si>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</si>
  <si>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</si>
  <si>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</si>
  <si>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</si>
  <si>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</si>
  <si>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</si>
  <si>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</si>
  <si>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</si>
  <si>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</si>
  <si>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</si>
  <si>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</si>
  <si>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</si>
  <si>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</si>
  <si>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</si>
  <si>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</si>
  <si>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</si>
  <si>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</si>
  <si>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</si>
  <si>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</si>
  <si>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</si>
  <si>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</si>
  <si>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</si>
  <si>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</si>
  <si>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</si>
  <si>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</si>
  <si>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</si>
  <si>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</si>
  <si>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</si>
  <si>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</si>
  <si>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</si>
  <si>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</si>
  <si>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</si>
  <si>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</si>
  <si>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</si>
  <si>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</si>
  <si>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</si>
  <si>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</si>
  <si>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</si>
  <si>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</si>
  <si>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</si>
  <si>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</si>
  <si>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</si>
  <si>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</si>
  <si>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</si>
  <si>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</si>
  <si>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</si>
  <si>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</si>
  <si>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</si>
  <si>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</si>
  <si>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</si>
  <si>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</si>
  <si>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</si>
  <si>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</si>
  <si>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</si>
  <si>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</si>
  <si>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</si>
  <si>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</si>
  <si>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</si>
  <si>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</si>
  <si>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</si>
  <si>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</si>
  <si>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</si>
  <si>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</si>
  <si>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</si>
  <si>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</si>
  <si>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</si>
  <si>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</si>
  <si>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</si>
  <si>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</si>
  <si>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</si>
  <si>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</si>
  <si>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</si>
  <si>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</si>
  <si>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</si>
  <si>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</si>
  <si>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</si>
  <si>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</si>
  <si>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</si>
  <si>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</si>
  <si>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</si>
  <si>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</si>
  <si>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</si>
  <si>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</si>
  <si>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</si>
  <si>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</si>
  <si>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</si>
  <si>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</si>
  <si>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</si>
  <si>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</si>
  <si>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</si>
  <si>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</si>
  <si>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</si>
  <si>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</si>
  <si>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</si>
  <si>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</si>
  <si>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</si>
  <si>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</si>
  <si>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</si>
  <si>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</si>
  <si>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</si>
  <si>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</si>
  <si>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</si>
  <si>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</si>
  <si>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</si>
  <si>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</si>
  <si>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</si>
  <si>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</si>
  <si>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</si>
  <si>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</si>
  <si>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</si>
  <si>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</si>
  <si>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</si>
  <si>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</si>
  <si>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</si>
  <si>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</si>
  <si>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</si>
  <si>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</si>
  <si>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</si>
  <si>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</si>
  <si>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</si>
  <si>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</si>
  <si>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</si>
  <si>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</si>
  <si>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</si>
  <si>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</si>
  <si>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</si>
  <si>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</si>
  <si>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</si>
  <si>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</si>
  <si>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</si>
  <si>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</si>
  <si>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</si>
  <si>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</si>
  <si>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</si>
  <si>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</si>
  <si>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</si>
  <si>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</si>
  <si>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</si>
  <si>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</si>
  <si>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</si>
  <si>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</si>
  <si>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</si>
  <si>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</si>
  <si>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</si>
  <si>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</si>
  <si>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</si>
  <si>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</si>
  <si>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</si>
  <si>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</si>
  <si>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</si>
  <si>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</si>
  <si>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</si>
  <si>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</si>
  <si>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</si>
  <si>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</si>
  <si>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</si>
  <si>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</si>
  <si>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</si>
  <si>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</si>
  <si>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</si>
  <si>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</si>
  <si>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</si>
  <si>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</si>
  <si>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</si>
  <si>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</si>
  <si>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</si>
  <si>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</si>
  <si>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</si>
  <si>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</si>
  <si>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</si>
  <si>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</si>
  <si>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</si>
  <si>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</si>
  <si>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</si>
  <si>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</si>
  <si>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</si>
  <si>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</si>
  <si>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</si>
  <si>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</si>
  <si>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</si>
  <si>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</si>
  <si>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</si>
  <si>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</si>
  <si>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</si>
  <si>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</si>
  <si>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</si>
  <si>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</si>
  <si>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</si>
  <si>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</si>
  <si>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</si>
  <si>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</si>
  <si>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</si>
  <si>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</si>
  <si>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</si>
  <si>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</si>
  <si>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</si>
  <si>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</si>
  <si>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</si>
  <si>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</si>
  <si>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</si>
  <si>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</si>
  <si>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</si>
  <si>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</si>
  <si>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</si>
  <si>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</si>
  <si>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</si>
  <si>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</si>
  <si>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</si>
  <si>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</si>
  <si>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</si>
  <si>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</si>
  <si>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</si>
  <si>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</si>
  <si>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</si>
  <si>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</si>
  <si>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</si>
  <si>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</si>
  <si>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</si>
  <si>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</si>
  <si>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</si>
  <si>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</si>
  <si>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</si>
  <si>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</si>
  <si>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</si>
  <si>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</si>
  <si>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</si>
  <si>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</si>
  <si>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</si>
  <si>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</si>
  <si>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</si>
  <si>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</si>
  <si>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</si>
  <si>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</si>
  <si>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</si>
  <si>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</si>
  <si>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</si>
  <si>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</si>
  <si>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</si>
  <si>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</si>
  <si>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</si>
  <si>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</si>
  <si>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</si>
  <si>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</si>
  <si>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</si>
  <si>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</si>
  <si>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</si>
  <si>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</si>
  <si>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</si>
  <si>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</si>
  <si>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</si>
  <si>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</si>
  <si>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</si>
  <si>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</si>
  <si>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</si>
  <si>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</si>
  <si>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</si>
  <si>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</si>
  <si>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</si>
  <si>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</si>
  <si>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</si>
  <si>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</si>
  <si>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</si>
  <si>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</si>
  <si>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</si>
  <si>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</si>
  <si>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</si>
  <si>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</si>
  <si>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</si>
  <si>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</si>
  <si>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</si>
  <si>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</si>
  <si>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</si>
  <si>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</si>
  <si>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</si>
  <si>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</si>
  <si>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</si>
  <si>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</si>
  <si>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</si>
  <si>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</si>
  <si>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</si>
  <si>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</si>
  <si>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</si>
  <si>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</si>
  <si>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</si>
  <si>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</si>
  <si>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</si>
  <si>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</si>
  <si>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</si>
  <si>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</si>
  <si>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</si>
  <si>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</si>
  <si>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</si>
  <si>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</si>
  <si>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</si>
  <si>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</si>
  <si>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</si>
  <si>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</si>
  <si>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</si>
  <si>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</si>
  <si>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</si>
  <si>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</si>
  <si>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</si>
  <si>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</si>
  <si>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</si>
  <si>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</si>
  <si>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</si>
  <si>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</si>
  <si>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</si>
  <si>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</si>
  <si>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</si>
  <si>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</si>
  <si>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</si>
  <si>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</si>
  <si>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</si>
  <si>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</si>
  <si>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</si>
  <si>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</si>
  <si>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</si>
  <si>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</si>
  <si>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</si>
  <si>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</si>
  <si>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</si>
  <si>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</si>
  <si>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</si>
  <si>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</si>
  <si>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</si>
  <si>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</si>
  <si>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</si>
  <si>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</si>
  <si>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</si>
  <si>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</si>
  <si>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</si>
  <si>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</si>
  <si>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</si>
  <si>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</si>
  <si>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</si>
  <si>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</si>
  <si>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</si>
  <si>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</si>
  <si>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</si>
  <si>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</si>
  <si>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</si>
  <si>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</si>
  <si>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</si>
  <si>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</si>
  <si>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</si>
  <si>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</si>
  <si>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</si>
  <si>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</si>
  <si>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</si>
  <si>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</si>
  <si>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</si>
  <si>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</si>
  <si>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</si>
  <si>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</si>
  <si>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</si>
  <si>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</si>
  <si>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</si>
  <si>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</si>
  <si>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</si>
  <si>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</si>
  <si>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</si>
  <si>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</si>
  <si>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</si>
  <si>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</si>
  <si>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</si>
  <si>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</si>
  <si>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</si>
  <si>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</si>
  <si>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</si>
  <si>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</si>
  <si>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</si>
  <si>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</si>
  <si>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</si>
  <si>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</si>
  <si>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</si>
  <si>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</si>
  <si>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</si>
  <si>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</si>
  <si>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</si>
  <si>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</si>
  <si>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</si>
  <si>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</si>
  <si>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</si>
  <si>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</si>
  <si>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</si>
  <si>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</si>
  <si>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</si>
  <si>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</si>
  <si>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</si>
  <si>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</si>
  <si>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</si>
  <si>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</si>
  <si>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</si>
  <si>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</si>
  <si>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</si>
  <si>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</si>
  <si>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</si>
  <si>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</si>
  <si>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</si>
  <si>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</si>
  <si>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</si>
  <si>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</si>
  <si>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</si>
  <si>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</si>
  <si>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</si>
  <si>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</si>
  <si>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</si>
  <si>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</si>
  <si>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</si>
  <si>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</si>
  <si>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</si>
  <si>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</si>
  <si>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</si>
  <si>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</si>
  <si>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</si>
  <si>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</si>
  <si>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</si>
  <si>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</si>
  <si>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</si>
  <si>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</si>
  <si>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</si>
  <si>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</si>
  <si>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</si>
  <si>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</si>
  <si>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</si>
  <si>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</si>
  <si>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</si>
  <si>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</si>
  <si>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</si>
  <si>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</si>
  <si>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</si>
  <si>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</si>
  <si>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</si>
  <si>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</si>
  <si>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</si>
  <si>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</si>
  <si>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</si>
  <si>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</si>
  <si>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</si>
  <si>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</si>
  <si>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</si>
  <si>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</si>
  <si>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</si>
  <si>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</si>
  <si>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</si>
  <si>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</si>
  <si>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</si>
  <si>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</si>
  <si>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</si>
  <si>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</si>
  <si>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</si>
  <si>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</si>
  <si>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</si>
  <si>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</si>
  <si>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</si>
  <si>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</si>
  <si>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</si>
  <si>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</si>
  <si>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</si>
  <si>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</si>
  <si>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</si>
  <si>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</si>
  <si>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</si>
  <si>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</si>
  <si>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</si>
  <si>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</si>
  <si>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</si>
  <si>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</si>
  <si>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</si>
  <si>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</si>
  <si>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</si>
  <si>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</si>
  <si>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</si>
  <si>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</si>
  <si>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</si>
  <si>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</si>
  <si>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</si>
  <si>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</si>
  <si>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</si>
  <si>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</si>
  <si>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</si>
  <si>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</si>
  <si>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</si>
  <si>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</si>
  <si>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</si>
  <si>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</si>
  <si>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</si>
  <si>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</si>
  <si>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</si>
  <si>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</si>
  <si>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</si>
  <si>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</si>
  <si>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</si>
  <si>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</si>
  <si>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</si>
  <si>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</si>
  <si>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</si>
  <si>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</si>
  <si>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</si>
  <si>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</si>
  <si>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</si>
  <si>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</si>
  <si>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</si>
  <si>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</si>
  <si>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</si>
  <si>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</si>
  <si>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</si>
  <si>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</si>
  <si>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</si>
  <si>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</si>
  <si>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</si>
  <si>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</si>
  <si>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</si>
  <si>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</si>
  <si>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</si>
  <si>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</si>
  <si>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</si>
  <si>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</si>
  <si>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</si>
  <si>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</si>
  <si>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</si>
  <si>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</si>
  <si>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</si>
  <si>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</si>
  <si>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</si>
  <si>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</si>
  <si>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</si>
  <si>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</si>
  <si>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</si>
  <si>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</si>
  <si>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</si>
  <si>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</si>
  <si>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</si>
  <si>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</si>
  <si>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</si>
  <si>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</si>
  <si>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</si>
  <si>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</si>
  <si>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</si>
  <si>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</si>
  <si>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</si>
  <si>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</si>
  <si>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</si>
  <si>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</si>
  <si>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</si>
  <si>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</si>
  <si>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</si>
  <si>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</si>
  <si>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</si>
  <si>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</si>
  <si>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</si>
  <si>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</si>
  <si>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</si>
  <si>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</si>
  <si>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</si>
  <si>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</si>
  <si>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</si>
  <si>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</si>
  <si>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</si>
  <si>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</si>
  <si>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</si>
  <si>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</si>
  <si>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</si>
  <si>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</si>
  <si>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</si>
  <si>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</si>
  <si>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</si>
  <si>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</si>
  <si>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</si>
  <si>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</si>
  <si>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</si>
  <si>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</si>
  <si>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</si>
  <si>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</si>
  <si>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</si>
  <si>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</si>
  <si>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</si>
  <si>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</si>
  <si>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</si>
  <si>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</si>
  <si>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</si>
  <si>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</si>
  <si>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</si>
  <si>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</si>
  <si>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</si>
  <si>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</si>
  <si>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</si>
  <si>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</si>
  <si>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</si>
  <si>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</si>
  <si>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</si>
  <si>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</si>
  <si>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</si>
  <si>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</si>
  <si>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</si>
  <si>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</si>
  <si>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</si>
  <si>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</si>
  <si>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</si>
  <si>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</si>
  <si>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</si>
  <si>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</si>
  <si>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</si>
  <si>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</si>
  <si>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</si>
  <si>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</si>
  <si>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</si>
  <si>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</si>
  <si>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</si>
  <si>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</si>
  <si>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</si>
  <si>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</si>
  <si>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</si>
  <si>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</si>
  <si>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</si>
  <si>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</si>
  <si>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</si>
  <si>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</si>
  <si>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</si>
  <si>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</si>
  <si>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</si>
  <si>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</si>
  <si>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</si>
  <si>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</si>
  <si>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</si>
  <si>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</si>
  <si>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</si>
  <si>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</si>
  <si>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</si>
  <si>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</si>
  <si>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</si>
  <si>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</si>
  <si>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</si>
  <si>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</si>
  <si>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</si>
  <si>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</si>
  <si>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</si>
  <si>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</si>
  <si>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</si>
  <si>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</si>
  <si>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</si>
  <si>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</si>
  <si>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</si>
  <si>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</si>
  <si>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</si>
  <si>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</si>
  <si>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</si>
  <si>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</si>
  <si>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</si>
  <si>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</si>
  <si>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</si>
  <si>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</si>
  <si>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</si>
  <si>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</si>
  <si>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</si>
  <si>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</si>
  <si>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</si>
  <si>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</si>
  <si>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</si>
  <si>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</si>
  <si>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</si>
  <si>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</si>
  <si>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</si>
  <si>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</si>
  <si>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</si>
  <si>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</si>
  <si>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</si>
  <si>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</si>
  <si>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</si>
  <si>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</si>
  <si>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</si>
  <si>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</si>
  <si>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</si>
  <si>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</si>
  <si>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</si>
  <si>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</si>
  <si>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</si>
  <si>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</si>
  <si>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</si>
  <si>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</si>
  <si>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</si>
  <si>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</si>
  <si>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</si>
  <si>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</si>
  <si>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</si>
  <si>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</si>
  <si>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</si>
  <si>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</si>
  <si>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</si>
  <si>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</si>
  <si>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</si>
  <si>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</si>
  <si>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</si>
  <si>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</si>
  <si>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</si>
  <si>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</si>
  <si>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</si>
  <si>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</si>
  <si>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</si>
  <si>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</si>
  <si>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</si>
  <si>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</si>
  <si>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</si>
  <si>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</si>
  <si>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</si>
  <si>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</si>
  <si>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</si>
  <si>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</si>
  <si>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</si>
  <si>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</si>
  <si>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</si>
  <si>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</si>
  <si>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</si>
  <si>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</si>
  <si>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</si>
  <si>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</si>
  <si>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</si>
  <si>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</si>
  <si>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</si>
  <si>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</si>
  <si>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</si>
  <si>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</si>
  <si>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</si>
  <si>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</si>
  <si>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</si>
  <si>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</si>
  <si>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</si>
  <si>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</si>
  <si>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</si>
  <si>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</si>
  <si>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</si>
  <si>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</si>
  <si>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</si>
  <si>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</si>
  <si>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</si>
  <si>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</si>
  <si>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</si>
  <si>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</si>
  <si>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</si>
  <si>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</si>
  <si>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</si>
  <si>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</si>
  <si>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</si>
  <si>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</si>
  <si>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</si>
  <si>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</si>
  <si>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</si>
  <si>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</si>
  <si>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</si>
  <si>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</si>
  <si>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</si>
  <si>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</si>
  <si>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</si>
  <si>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</si>
  <si>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</si>
  <si>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</si>
  <si>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</si>
  <si>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</si>
  <si>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</si>
  <si>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</si>
  <si>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</si>
  <si>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</si>
  <si>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</si>
  <si>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</si>
  <si>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</si>
  <si>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</si>
  <si>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</si>
  <si>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</si>
  <si>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</si>
  <si>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</si>
  <si>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</si>
  <si>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</si>
  <si>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</si>
  <si>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</si>
  <si>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</si>
  <si>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</si>
  <si>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</si>
  <si>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</si>
  <si>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</si>
  <si>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</si>
  <si>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</si>
  <si>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</si>
  <si>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</si>
  <si>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</si>
  <si>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</si>
  <si>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</si>
  <si>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</si>
  <si>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</si>
  <si>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</si>
  <si>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</si>
  <si>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</si>
  <si>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</si>
  <si>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</si>
  <si>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</si>
  <si>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</si>
  <si>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</si>
  <si>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</si>
  <si>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</si>
  <si>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</si>
  <si>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</si>
  <si>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</si>
  <si>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</si>
  <si>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</si>
  <si>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</si>
  <si>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</si>
  <si>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</si>
  <si>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</si>
  <si>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</si>
  <si>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</si>
  <si>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</si>
  <si>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</si>
  <si>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</si>
  <si>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</si>
  <si>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</si>
  <si>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</si>
  <si>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</si>
  <si>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</si>
  <si>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</si>
  <si>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</si>
  <si>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</si>
  <si>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</si>
  <si>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</si>
  <si>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</si>
  <si>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</si>
  <si>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</si>
  <si>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</si>
  <si>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</si>
  <si>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</si>
  <si>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</si>
  <si>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</si>
  <si>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</si>
  <si>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</si>
  <si>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</si>
  <si>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</si>
  <si>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</si>
  <si>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</si>
  <si>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</si>
  <si>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</si>
  <si>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</si>
  <si>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</si>
  <si>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</si>
  <si>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</si>
  <si>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</si>
  <si>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</si>
  <si>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</si>
  <si>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</si>
  <si>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</si>
  <si>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</si>
  <si>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</si>
  <si>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</si>
  <si>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</si>
  <si>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</si>
  <si>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</si>
  <si>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</si>
  <si>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</si>
  <si>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</si>
  <si>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</si>
  <si>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</si>
  <si>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</si>
  <si>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</si>
  <si>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</si>
  <si>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</si>
  <si>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</si>
  <si>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</si>
  <si>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</si>
  <si>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</si>
  <si>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</si>
  <si>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</si>
  <si>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</si>
  <si>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</si>
  <si>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</si>
  <si>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</si>
  <si>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</si>
  <si>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</si>
  <si>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</si>
  <si>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</si>
  <si>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</si>
  <si>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</si>
  <si>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</si>
  <si>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</si>
  <si>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</si>
  <si>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</si>
  <si>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</si>
  <si>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</si>
  <si>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</si>
  <si>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</si>
  <si>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</si>
  <si>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</si>
  <si>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</si>
  <si>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</si>
  <si>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</si>
  <si>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</si>
  <si>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</si>
  <si>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</si>
  <si>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</si>
  <si>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</si>
  <si>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</si>
  <si>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</si>
  <si>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</si>
  <si>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</si>
  <si>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</si>
  <si>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</si>
  <si>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</si>
  <si>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</si>
  <si>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</si>
  <si>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</si>
  <si>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</si>
  <si>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</si>
  <si>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</si>
  <si>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</si>
  <si>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</si>
  <si>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</si>
  <si>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</si>
  <si>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</si>
  <si>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</si>
  <si>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</si>
  <si>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</si>
  <si>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</si>
  <si>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</si>
  <si>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</si>
  <si>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</si>
  <si>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</si>
  <si>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</si>
  <si>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</si>
  <si>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</si>
  <si>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</si>
  <si>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</si>
  <si>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</si>
  <si>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</si>
  <si>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</si>
  <si>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</si>
  <si>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</si>
  <si>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</si>
  <si>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</si>
  <si>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</si>
  <si>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</si>
  <si>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</si>
  <si>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</si>
  <si>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</si>
  <si>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</si>
  <si>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</si>
  <si>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</si>
  <si>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</si>
  <si>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</si>
  <si>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</si>
  <si>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</si>
  <si>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</si>
  <si>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</si>
  <si>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</si>
  <si>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</si>
  <si>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</si>
  <si>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</si>
  <si>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</si>
  <si>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</si>
  <si>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</si>
  <si>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</si>
  <si>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</si>
  <si>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</si>
  <si>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</si>
  <si>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</si>
  <si>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</si>
  <si>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</si>
  <si>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</si>
  <si>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</si>
  <si>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</si>
  <si>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</si>
  <si>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</si>
  <si>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</si>
  <si>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</si>
  <si>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</si>
  <si>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</si>
  <si>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</si>
  <si>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</si>
  <si>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</si>
  <si>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</si>
  <si>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</si>
  <si>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</si>
  <si>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</si>
  <si>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</si>
  <si>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</si>
  <si>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</si>
  <si>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</si>
  <si>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</si>
  <si>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</si>
  <si>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</si>
  <si>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</si>
  <si>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</si>
  <si>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</si>
  <si>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</si>
  <si>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</si>
  <si>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</si>
  <si>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</si>
  <si>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</si>
  <si>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</si>
  <si>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</si>
  <si>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</si>
  <si>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</si>
  <si>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</si>
  <si>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</si>
  <si>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</si>
  <si>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</si>
  <si>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</si>
  <si>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</si>
  <si>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</si>
  <si>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</si>
  <si>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</si>
  <si>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</si>
  <si>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</si>
  <si>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</si>
  <si>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</si>
  <si>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</si>
  <si>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</si>
  <si>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</si>
  <si>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</si>
  <si>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</si>
  <si>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</si>
  <si>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</si>
  <si>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</si>
  <si>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</si>
  <si>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</si>
  <si>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</si>
  <si>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</si>
  <si>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</si>
  <si>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</si>
  <si>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</si>
  <si>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</si>
  <si>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</si>
  <si>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</si>
  <si>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</si>
  <si>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</si>
  <si>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</si>
  <si>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</si>
  <si>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</si>
  <si>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</si>
  <si>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</si>
  <si>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</si>
  <si>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</si>
  <si>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</si>
  <si>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</si>
  <si>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</si>
  <si>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</si>
  <si>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</si>
  <si>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</si>
  <si>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</si>
  <si>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</si>
  <si>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</si>
  <si>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</si>
  <si>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</si>
  <si>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</si>
  <si>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</si>
  <si>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</si>
  <si>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</si>
  <si>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</si>
  <si>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</si>
  <si>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</si>
  <si>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</si>
  <si>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</si>
  <si>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</si>
  <si>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</si>
  <si>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</si>
  <si>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</si>
  <si>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</si>
  <si>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</si>
  <si>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</si>
  <si>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</si>
  <si>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</si>
  <si>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</si>
  <si>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</si>
  <si>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</si>
  <si>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</si>
  <si>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</si>
  <si>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</si>
  <si>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</si>
  <si>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</si>
  <si>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</si>
  <si>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</si>
  <si>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</si>
  <si>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</si>
  <si>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</si>
  <si>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</si>
  <si>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</si>
  <si>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</si>
  <si>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</si>
  <si>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</si>
  <si>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</si>
  <si>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</si>
  <si>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</si>
  <si>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</si>
  <si>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</si>
  <si>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</si>
  <si>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</si>
  <si>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</si>
  <si>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</si>
  <si>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</si>
  <si>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</si>
  <si>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</si>
  <si>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</si>
  <si>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</si>
  <si>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</si>
  <si>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</si>
  <si>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</si>
  <si>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</si>
  <si>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</si>
  <si>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</si>
  <si>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</si>
  <si>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</si>
  <si>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</si>
  <si>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</si>
  <si>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</si>
  <si>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</si>
  <si>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</si>
  <si>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</si>
  <si>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</si>
  <si>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</si>
  <si>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</si>
  <si>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</si>
  <si>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</si>
  <si>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</si>
  <si>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</si>
  <si>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</si>
  <si>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</si>
  <si>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</si>
  <si>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</si>
  <si>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</si>
  <si>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</si>
  <si>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</si>
  <si>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</si>
  <si>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</si>
  <si>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</si>
  <si>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</si>
  <si>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</si>
  <si>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</si>
  <si>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</si>
  <si>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</si>
  <si>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</si>
  <si>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</si>
  <si>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</si>
  <si>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</si>
  <si>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</si>
  <si>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</si>
  <si>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</si>
  <si>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</si>
  <si>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</si>
  <si>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</si>
  <si>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</si>
  <si>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</si>
  <si>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</si>
  <si>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</si>
  <si>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</si>
  <si>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</si>
  <si>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</si>
  <si>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</si>
  <si>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</si>
  <si>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</si>
  <si>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</si>
  <si>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</si>
  <si>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</si>
  <si>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</si>
  <si>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</si>
  <si>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</si>
  <si>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</si>
  <si>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</si>
  <si>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</si>
  <si>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</si>
  <si>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</si>
  <si>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</si>
  <si>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</si>
  <si>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</si>
  <si>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</si>
  <si>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</si>
  <si>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</si>
  <si>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</si>
  <si>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</si>
  <si>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</si>
  <si>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</si>
  <si>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</si>
  <si>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</si>
  <si>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</si>
  <si>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</si>
  <si>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</si>
  <si>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</si>
  <si>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</si>
  <si>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</si>
  <si>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</si>
  <si>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</si>
  <si>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</si>
  <si>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</si>
  <si>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</si>
  <si>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</si>
  <si>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</si>
  <si>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</si>
  <si>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</si>
  <si>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</si>
  <si>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</si>
  <si>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</si>
  <si>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</si>
  <si>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</si>
  <si>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</si>
  <si>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</si>
  <si>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</si>
  <si>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</si>
  <si>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</si>
  <si>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</si>
  <si>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</si>
  <si>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</si>
  <si>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</si>
  <si>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</si>
  <si>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</si>
  <si>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</si>
  <si>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</si>
  <si>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</si>
  <si>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</si>
  <si>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</si>
  <si>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</si>
  <si>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</si>
  <si>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</si>
  <si>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</si>
  <si>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</si>
  <si>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</si>
  <si>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</si>
  <si>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</si>
  <si>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</si>
  <si>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</si>
  <si>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</si>
  <si>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</si>
  <si>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</si>
  <si>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</si>
  <si>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</si>
  <si>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</si>
  <si>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</si>
  <si>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</si>
  <si>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</si>
  <si>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</si>
  <si>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</si>
  <si>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</si>
  <si>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</si>
  <si>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</si>
  <si>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</si>
  <si>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</si>
  <si>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</si>
  <si>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</si>
  <si>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</si>
  <si>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</si>
  <si>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</si>
  <si>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</si>
  <si>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</si>
  <si>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</si>
  <si>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</si>
  <si>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</si>
  <si>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</si>
  <si>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</si>
  <si>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</si>
  <si>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</si>
  <si>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</si>
  <si>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</si>
  <si>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</si>
  <si>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</si>
  <si>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</si>
  <si>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</si>
  <si>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</si>
  <si>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</si>
  <si>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</si>
  <si>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</si>
  <si>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</si>
  <si>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</si>
  <si>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</si>
  <si>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</si>
  <si>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</si>
  <si>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</si>
  <si>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</si>
  <si>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</si>
  <si>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</si>
  <si>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</si>
  <si>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</si>
  <si>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</si>
  <si>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</si>
  <si>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</si>
  <si>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</si>
  <si>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</si>
  <si>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</si>
  <si>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</si>
  <si>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</si>
  <si>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</si>
  <si>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</si>
  <si>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</si>
  <si>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</si>
  <si>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</si>
  <si>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</si>
  <si>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</si>
  <si>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</si>
  <si>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</si>
  <si>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</si>
  <si>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</si>
  <si>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</si>
  <si>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</si>
  <si>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</si>
  <si>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</si>
  <si>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</si>
  <si>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</si>
  <si>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</si>
  <si>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</si>
  <si>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</si>
  <si>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</si>
  <si>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</si>
  <si>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</si>
  <si>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</si>
  <si>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</si>
  <si>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</si>
  <si>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</si>
  <si>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</si>
  <si>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</si>
  <si>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</si>
  <si>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</si>
  <si>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</si>
  <si>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</si>
  <si>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</si>
  <si>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</si>
  <si>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</si>
  <si>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</si>
  <si>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</si>
  <si>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</si>
  <si>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</si>
  <si>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</si>
  <si>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</si>
  <si>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</si>
  <si>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</si>
  <si>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</si>
  <si>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</si>
  <si>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</si>
  <si>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</si>
  <si>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</si>
  <si>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</si>
  <si>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</si>
  <si>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</si>
  <si>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</si>
  <si>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</si>
  <si>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</si>
  <si>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</si>
  <si>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</si>
  <si>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</si>
  <si>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</si>
  <si>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</si>
  <si>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</si>
  <si>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</si>
  <si>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</si>
  <si>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</si>
  <si>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</si>
  <si>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</si>
  <si>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</si>
  <si>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</si>
  <si>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</si>
  <si>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</si>
  <si>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</si>
  <si>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</si>
  <si>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</si>
  <si>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</si>
  <si>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</si>
  <si>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</si>
  <si>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</si>
  <si>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</si>
  <si>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</si>
  <si>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</si>
  <si>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</si>
  <si>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</si>
  <si>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</si>
  <si>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</si>
  <si>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</si>
  <si>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</si>
  <si>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</si>
  <si>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</si>
  <si>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</si>
  <si>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</si>
  <si>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</si>
  <si>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</si>
  <si>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</si>
  <si>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</si>
  <si>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</si>
  <si>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</si>
  <si>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</si>
  <si>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</si>
  <si>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</si>
  <si>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</si>
  <si>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</si>
  <si>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</si>
  <si>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</si>
  <si>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</si>
  <si>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</si>
  <si>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</si>
  <si>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</si>
  <si>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</si>
  <si>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</si>
  <si>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</si>
  <si>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</si>
  <si>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</si>
  <si>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</si>
  <si>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</si>
  <si>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</si>
  <si>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</si>
  <si>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</si>
  <si>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</si>
  <si>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</si>
  <si>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</si>
  <si>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</si>
  <si>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</si>
  <si>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</si>
  <si>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</si>
  <si>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</si>
  <si>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</si>
  <si>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</si>
  <si>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</si>
  <si>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</si>
  <si>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</si>
  <si>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</si>
  <si>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</si>
  <si>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</si>
  <si>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</si>
  <si>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</si>
  <si>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</si>
  <si>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</si>
  <si>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</si>
  <si>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</si>
  <si>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</si>
  <si>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</si>
  <si>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</si>
  <si>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</si>
  <si>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</si>
  <si>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</si>
  <si>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</si>
  <si>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</si>
  <si>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</si>
  <si>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</si>
  <si>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</si>
  <si>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</si>
  <si>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</si>
  <si>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</si>
  <si>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</si>
  <si>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</si>
  <si>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</si>
  <si>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</si>
  <si>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</si>
  <si>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</si>
  <si>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</si>
  <si>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</si>
  <si>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</si>
  <si>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</si>
  <si>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</si>
  <si>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</si>
  <si>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</si>
  <si>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</si>
  <si>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</si>
  <si>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</si>
  <si>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</si>
  <si>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</si>
  <si>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</si>
  <si>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</si>
  <si>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</si>
  <si>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</si>
  <si>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</si>
  <si>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</si>
  <si>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</si>
  <si>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</si>
  <si>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</si>
  <si>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</si>
  <si>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</si>
  <si>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</si>
  <si>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</si>
  <si>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</si>
  <si>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</si>
  <si>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</si>
  <si>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</si>
  <si>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</si>
  <si>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</si>
  <si>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</si>
  <si>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</si>
  <si>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</si>
  <si>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</si>
  <si>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</si>
  <si>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</si>
  <si>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</si>
  <si>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</si>
  <si>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</si>
  <si>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</si>
  <si>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</si>
  <si>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</si>
  <si>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</si>
  <si>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</si>
  <si>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</si>
  <si>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</si>
  <si>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</si>
  <si>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</si>
  <si>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</si>
  <si>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</si>
  <si>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</si>
  <si>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</si>
  <si>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</si>
  <si>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</si>
  <si>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</si>
  <si>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</si>
  <si>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</si>
  <si>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</si>
  <si>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</si>
  <si>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</si>
  <si>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</si>
  <si>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</si>
  <si>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</si>
  <si>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</si>
  <si>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</si>
  <si>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</si>
  <si>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</si>
  <si>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</si>
  <si>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</si>
  <si>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</si>
  <si>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</si>
  <si>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</si>
  <si>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</si>
  <si>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</si>
  <si>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</si>
  <si>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</si>
  <si>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</si>
  <si>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</si>
  <si>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</si>
  <si>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</si>
  <si>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</si>
  <si>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</si>
  <si>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</si>
  <si>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</si>
  <si>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</si>
  <si>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</si>
  <si>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</si>
  <si>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</si>
  <si>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</si>
  <si>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</si>
  <si>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</si>
  <si>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</si>
  <si>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</si>
  <si>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</si>
  <si>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</si>
  <si>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</si>
  <si>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</si>
  <si>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</si>
  <si>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</si>
  <si>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</si>
  <si>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</si>
  <si>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</si>
  <si>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</si>
  <si>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</si>
  <si>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</si>
  <si>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</si>
  <si>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</si>
  <si>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</si>
  <si>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</si>
  <si>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</si>
  <si>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</si>
  <si>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</si>
  <si>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</si>
  <si>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</si>
  <si>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</si>
  <si>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</si>
  <si>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</si>
  <si>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</si>
  <si>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</si>
  <si>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</si>
  <si>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</si>
  <si>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</si>
  <si>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</si>
  <si>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</si>
  <si>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</si>
  <si>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</si>
  <si>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</si>
  <si>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</si>
  <si>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</si>
  <si>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</si>
  <si>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</si>
  <si>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</si>
  <si>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</si>
  <si>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</si>
  <si>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</si>
  <si>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</si>
  <si>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</si>
  <si>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</si>
  <si>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</si>
  <si>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</si>
  <si>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</si>
  <si>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</si>
  <si>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</si>
  <si>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</si>
  <si>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</si>
  <si>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</si>
  <si>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</si>
  <si>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</si>
  <si>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</si>
  <si>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</si>
  <si>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</si>
  <si>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</si>
  <si>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</si>
  <si>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</si>
  <si>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</si>
  <si>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</si>
  <si>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</si>
  <si>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</si>
  <si>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</si>
  <si>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</si>
  <si>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</si>
  <si>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</si>
  <si>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</si>
  <si>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</si>
  <si>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</si>
  <si>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</si>
  <si>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</si>
  <si>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</si>
  <si>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</si>
  <si>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</si>
  <si>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</si>
  <si>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</si>
  <si>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</si>
  <si>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</si>
  <si>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</si>
  <si>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</si>
  <si>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</si>
  <si>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</si>
  <si>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</si>
  <si>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</si>
  <si>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</si>
  <si>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</si>
  <si>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</si>
  <si>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</si>
  <si>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</si>
  <si>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</si>
  <si>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</si>
  <si>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</si>
  <si>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</si>
  <si>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</si>
  <si>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</si>
  <si>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</si>
  <si>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</si>
  <si>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</si>
  <si>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</si>
  <si>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</si>
  <si>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</si>
  <si>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</si>
  <si>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</si>
  <si>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</si>
  <si>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</si>
  <si>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</si>
  <si>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</si>
  <si>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</si>
  <si>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</si>
  <si>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</si>
  <si>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</si>
  <si>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</si>
  <si>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</si>
  <si>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</si>
  <si>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</si>
  <si>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</si>
  <si>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</si>
  <si>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</si>
  <si>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</si>
  <si>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</si>
  <si>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</si>
  <si>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</si>
  <si>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</si>
  <si>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</si>
  <si>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</si>
  <si>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</si>
  <si>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</si>
  <si>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</si>
  <si>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</si>
  <si>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</si>
  <si>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</si>
  <si>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</si>
  <si>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</si>
  <si>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</si>
  <si>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</si>
  <si>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</si>
  <si>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</si>
  <si>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</si>
  <si>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</si>
  <si>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</si>
  <si>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</si>
  <si>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</si>
  <si>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</si>
  <si>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</si>
  <si>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</si>
  <si>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</si>
  <si>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</si>
  <si>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</si>
  <si>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</si>
  <si>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</si>
  <si>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</si>
  <si>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</si>
  <si>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</si>
  <si>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</si>
  <si>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</si>
  <si>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</si>
  <si>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</si>
  <si>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</si>
  <si>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</si>
  <si>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</si>
  <si>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</si>
  <si>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</si>
  <si>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</si>
  <si>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</si>
  <si>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</si>
  <si>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</si>
  <si>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</si>
  <si>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</si>
  <si>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</si>
  <si>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</si>
  <si>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</si>
  <si>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</si>
  <si>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</si>
  <si>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</si>
  <si>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</si>
  <si>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</si>
  <si>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</si>
  <si>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</si>
  <si>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</si>
  <si>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</si>
  <si>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</si>
  <si>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</si>
  <si>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</si>
  <si>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</si>
  <si>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</si>
  <si>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</si>
  <si>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</si>
  <si>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</si>
  <si>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</si>
  <si>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</si>
  <si>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</si>
  <si>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</si>
  <si>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</si>
  <si>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</si>
  <si>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</si>
  <si>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</si>
  <si>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</si>
  <si>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</si>
  <si>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</si>
  <si>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</si>
  <si>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</si>
  <si>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</si>
  <si>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</si>
  <si>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</si>
  <si>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</si>
  <si>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</si>
  <si>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</si>
  <si>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</si>
  <si>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</si>
  <si>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</si>
  <si>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</si>
  <si>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</si>
  <si>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</si>
  <si>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</si>
  <si>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</si>
  <si>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</si>
  <si>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</si>
  <si>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</si>
  <si>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</si>
  <si>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</si>
  <si>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</si>
  <si>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</si>
  <si>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</si>
  <si>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</si>
  <si>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</si>
  <si>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</si>
  <si>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</si>
  <si>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</si>
  <si>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</si>
  <si>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</si>
  <si>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</si>
  <si>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</si>
  <si>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</si>
  <si>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</si>
  <si>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</si>
  <si>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</si>
  <si>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</si>
  <si>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</si>
  <si>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</si>
  <si>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</si>
  <si>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</si>
  <si>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</si>
  <si>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</si>
  <si>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</si>
  <si>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</si>
  <si>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</si>
  <si>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</si>
  <si>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</si>
  <si>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</si>
  <si>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</si>
  <si>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</si>
  <si>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</si>
  <si>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</si>
  <si>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</si>
  <si>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</si>
  <si>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</si>
  <si>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</si>
  <si>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</si>
  <si>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</si>
  <si>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</si>
  <si>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</si>
  <si>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</si>
  <si>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</si>
  <si>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</si>
  <si>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</si>
  <si>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</si>
  <si>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</si>
  <si>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</si>
  <si>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</si>
  <si>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</si>
  <si>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</si>
  <si>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</si>
  <si>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</si>
  <si>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</si>
  <si>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</si>
  <si>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</si>
  <si>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</si>
  <si>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</si>
  <si>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</si>
  <si>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</si>
  <si>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</si>
  <si>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</si>
  <si>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</si>
  <si>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</si>
  <si>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</si>
  <si>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</si>
  <si>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</si>
  <si>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</si>
  <si>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</si>
  <si>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</si>
  <si>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</si>
  <si>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</si>
  <si>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</si>
  <si>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</si>
  <si>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</si>
  <si>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</si>
  <si>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</si>
  <si>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</si>
  <si>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</si>
  <si>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</si>
  <si>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</si>
  <si>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</si>
  <si>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</si>
  <si>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</si>
  <si>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</si>
  <si>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</si>
  <si>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</si>
  <si>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</si>
  <si>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</si>
  <si>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</si>
  <si>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</si>
  <si>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</si>
  <si>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</si>
  <si>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</si>
  <si>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</si>
  <si>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</si>
  <si>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</si>
  <si>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</si>
  <si>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</si>
  <si>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</si>
  <si>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</si>
  <si>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</si>
  <si>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</si>
  <si>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</si>
  <si>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</si>
  <si>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</si>
  <si>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</si>
  <si>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</si>
  <si>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</si>
  <si>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</si>
  <si>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</si>
  <si>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</si>
  <si>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</si>
  <si>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</si>
  <si>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</si>
  <si>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</si>
  <si>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</si>
  <si>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</si>
  <si>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</si>
  <si>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</si>
  <si>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</si>
  <si>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</si>
  <si>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</si>
  <si>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</si>
  <si>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</si>
  <si>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</si>
  <si>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</si>
  <si>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</si>
  <si>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</si>
  <si>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</si>
  <si>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</si>
  <si>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</si>
  <si>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</si>
  <si>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</si>
  <si>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</si>
  <si>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</si>
  <si>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</si>
  <si>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</si>
  <si>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</si>
  <si>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</si>
  <si>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</si>
  <si>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</si>
  <si>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</si>
  <si>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</si>
  <si>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</si>
  <si>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</si>
  <si>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</si>
  <si>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</si>
  <si>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</si>
  <si>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</si>
  <si>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</si>
  <si>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</si>
  <si>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</si>
  <si>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</si>
  <si>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</si>
  <si>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</si>
  <si>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</si>
  <si>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</si>
  <si>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</si>
  <si>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</si>
  <si>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</si>
  <si>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</si>
  <si>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</si>
  <si>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</si>
  <si>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</si>
  <si>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</si>
  <si>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</si>
  <si>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</si>
  <si>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</si>
  <si>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</si>
  <si>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</si>
  <si>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</si>
  <si>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</si>
  <si>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</si>
  <si>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</si>
  <si>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</si>
  <si>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</si>
  <si>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</si>
  <si>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</si>
  <si>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</si>
  <si>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</si>
  <si>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</si>
  <si>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</si>
  <si>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</si>
  <si>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</si>
  <si>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</si>
  <si>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</si>
  <si>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</si>
  <si>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</si>
  <si>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</si>
  <si>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</si>
  <si>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</si>
  <si>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</si>
  <si>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</si>
  <si>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</si>
  <si>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</si>
  <si>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</si>
  <si>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</si>
  <si>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</si>
  <si>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</si>
  <si>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</si>
  <si>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</si>
  <si>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</si>
  <si>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</si>
  <si>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</si>
  <si>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</si>
  <si>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</si>
  <si>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</si>
  <si>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</si>
  <si>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</si>
  <si>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</si>
  <si>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</si>
  <si>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</si>
  <si>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</si>
  <si>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</si>
  <si>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</si>
  <si>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</si>
  <si>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</si>
  <si>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</si>
  <si>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</si>
  <si>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</si>
  <si>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</si>
  <si>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</si>
  <si>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</si>
  <si>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</si>
  <si>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</si>
  <si>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</si>
  <si>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</si>
  <si>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</si>
  <si>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</si>
  <si>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</si>
  <si>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</si>
  <si>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</si>
  <si>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</si>
  <si>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</si>
  <si>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</si>
  <si>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</si>
  <si>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</si>
  <si>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</si>
  <si>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</si>
  <si>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</si>
  <si>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</si>
  <si>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</si>
  <si>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</si>
  <si>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</si>
  <si>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</si>
  <si>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</si>
  <si>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</si>
  <si>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</si>
  <si>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</si>
  <si>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</si>
  <si>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</si>
  <si>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</si>
  <si>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</si>
  <si>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</si>
  <si>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</si>
  <si>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</si>
  <si>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</si>
  <si>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</si>
  <si>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</si>
  <si>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</si>
  <si>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</si>
  <si>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</si>
  <si>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</si>
  <si>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</si>
  <si>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</si>
  <si>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</si>
  <si>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</si>
  <si>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</si>
  <si>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</si>
  <si>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</si>
  <si>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</si>
  <si>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</si>
  <si>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</si>
  <si>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</si>
  <si>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</si>
  <si>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</si>
  <si>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</si>
  <si>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</si>
  <si>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</si>
  <si>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</si>
  <si>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</si>
  <si>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</si>
  <si>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</si>
  <si>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</si>
  <si>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</si>
  <si>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</si>
  <si>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</si>
  <si>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</si>
  <si>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</si>
  <si>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</si>
  <si>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</si>
  <si>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</si>
  <si>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</si>
  <si>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</si>
  <si>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</si>
  <si>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</si>
  <si>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</si>
  <si>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</si>
  <si>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</si>
  <si>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</si>
  <si>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</si>
  <si>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</si>
  <si>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</si>
  <si>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</si>
  <si>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</si>
  <si>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</si>
  <si>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</si>
  <si>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</si>
  <si>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</si>
  <si>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</si>
  <si>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</si>
  <si>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</si>
  <si>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</si>
  <si>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</si>
  <si>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</si>
  <si>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</si>
  <si>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</si>
  <si>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</si>
  <si>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</si>
  <si>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</si>
  <si>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</si>
  <si>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</si>
  <si>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</si>
  <si>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</si>
  <si>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</si>
  <si>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</si>
  <si>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</si>
  <si>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</si>
  <si>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</si>
  <si>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</si>
  <si>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</si>
  <si>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</si>
  <si>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</si>
  <si>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</si>
  <si>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</si>
  <si>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</si>
  <si>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</si>
  <si>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</si>
  <si>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</si>
  <si>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</si>
  <si>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</si>
  <si>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</si>
  <si>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</si>
  <si>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</si>
  <si>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</si>
  <si>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</si>
  <si>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</si>
  <si>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</si>
  <si>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</si>
  <si>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</si>
  <si>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</si>
  <si>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</si>
  <si>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</si>
  <si>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</si>
  <si>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</si>
  <si>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</si>
  <si>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</si>
  <si>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</si>
  <si>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</si>
  <si>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</si>
  <si>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</si>
  <si>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</si>
  <si>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</si>
  <si>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</si>
  <si>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</si>
  <si>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</si>
  <si>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</si>
  <si>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</si>
  <si>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</si>
  <si>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</si>
  <si>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</si>
  <si>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</si>
  <si>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</si>
  <si>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</si>
  <si>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</si>
  <si>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</si>
  <si>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</si>
  <si>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</si>
  <si>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</si>
  <si>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</si>
  <si>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</si>
  <si>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</si>
  <si>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</si>
  <si>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</si>
  <si>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</si>
  <si>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</si>
  <si>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</si>
  <si>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</si>
  <si>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</si>
  <si>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</si>
  <si>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</si>
  <si>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</si>
  <si>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</si>
  <si>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</si>
  <si>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</si>
  <si>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</si>
  <si>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</si>
  <si>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</si>
  <si>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</si>
  <si>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</si>
  <si>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</si>
  <si>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</si>
  <si>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</si>
  <si>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</si>
  <si>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</si>
  <si>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</si>
  <si>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</si>
  <si>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</si>
  <si>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</si>
  <si>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</si>
  <si>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</si>
  <si>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</si>
  <si>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</si>
  <si>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</si>
  <si>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</si>
  <si>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</si>
  <si>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</si>
  <si>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</si>
  <si>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</si>
  <si>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</si>
  <si>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</si>
  <si>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</si>
  <si>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</si>
  <si>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</si>
  <si>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</si>
  <si>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</si>
  <si>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</si>
  <si>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</si>
  <si>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</si>
  <si>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</si>
  <si>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</si>
  <si>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</si>
  <si>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</si>
  <si>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</si>
  <si>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</si>
  <si>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</si>
  <si>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</si>
  <si>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</si>
  <si>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</si>
  <si>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</si>
  <si>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</si>
  <si>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</si>
  <si>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</si>
  <si>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</si>
  <si>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</si>
  <si>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</si>
  <si>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</si>
  <si>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</si>
  <si>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</si>
  <si>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</si>
  <si>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</si>
  <si>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</si>
  <si>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</si>
  <si>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</si>
  <si>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</si>
  <si>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</si>
  <si>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</si>
  <si>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</si>
  <si>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</si>
  <si>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</si>
  <si>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</si>
  <si>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</si>
  <si>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</si>
  <si>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</si>
  <si>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</si>
  <si>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</si>
  <si>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</si>
  <si>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</si>
  <si>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</si>
  <si>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</si>
  <si>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</si>
  <si>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</si>
  <si>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</si>
  <si>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</si>
  <si>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</si>
  <si>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</si>
  <si>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</si>
  <si>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</si>
  <si>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</si>
  <si>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</si>
  <si>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</si>
  <si>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</si>
  <si>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</si>
  <si>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</si>
  <si>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</si>
  <si>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</si>
  <si>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</si>
  <si>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</si>
  <si>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</si>
  <si>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</si>
  <si>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</si>
  <si>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</si>
  <si>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</si>
  <si>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</si>
  <si>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</si>
  <si>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</si>
  <si>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</si>
  <si>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</si>
  <si>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</si>
  <si>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</si>
  <si>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</si>
  <si>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</si>
  <si>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</si>
  <si>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</si>
  <si>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</si>
  <si>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</si>
  <si>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</si>
  <si>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</si>
  <si>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</si>
  <si>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</si>
  <si>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</si>
  <si>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</si>
  <si>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</si>
  <si>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</si>
  <si>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</si>
  <si>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</si>
  <si>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</si>
  <si>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</si>
  <si>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</si>
  <si>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</si>
  <si>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</si>
  <si>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</si>
  <si>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</si>
  <si>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</si>
  <si>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</si>
  <si>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</si>
  <si>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</si>
  <si>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</si>
  <si>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</si>
  <si>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</si>
  <si>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</si>
  <si>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</si>
  <si>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</si>
  <si>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</si>
  <si>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</si>
  <si>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</si>
  <si>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</si>
  <si>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</si>
  <si>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</si>
  <si>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</si>
  <si>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</si>
  <si>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</si>
  <si>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</si>
  <si>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</si>
  <si>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</si>
  <si>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</si>
  <si>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</si>
  <si>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</si>
  <si>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</si>
  <si>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</si>
  <si>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</si>
  <si>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</si>
  <si>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</si>
  <si>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</si>
  <si>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</si>
  <si>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</si>
  <si>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</si>
  <si>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</si>
  <si>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</si>
  <si>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</si>
  <si>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</si>
  <si>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</si>
  <si>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</si>
  <si>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</si>
  <si>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</si>
  <si>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</si>
  <si>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</si>
  <si>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</si>
  <si>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</si>
  <si>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</si>
  <si>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</si>
  <si>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</si>
  <si>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</si>
  <si>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</si>
  <si>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</si>
  <si>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</si>
  <si>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</si>
  <si>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</si>
  <si>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</si>
  <si>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</si>
  <si>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</si>
  <si>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</si>
  <si>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</si>
  <si>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</si>
  <si>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</si>
  <si>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</si>
  <si>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</si>
  <si>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</si>
  <si>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</si>
  <si>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</si>
  <si>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</si>
  <si>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</si>
  <si>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</si>
  <si>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</si>
  <si>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</si>
  <si>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</si>
  <si>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</si>
  <si>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</si>
  <si>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</si>
  <si>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</si>
  <si>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</si>
  <si>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</si>
  <si>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</si>
  <si>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</si>
  <si>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</si>
  <si>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</si>
  <si>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</si>
  <si>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</si>
  <si>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</si>
  <si>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</si>
  <si>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</si>
  <si>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</si>
  <si>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</si>
  <si>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</si>
  <si>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</si>
  <si>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</si>
  <si>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</si>
  <si>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</si>
  <si>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</si>
  <si>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</si>
  <si>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</si>
  <si>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</si>
  <si>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</si>
  <si>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</si>
  <si>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</si>
  <si>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</si>
  <si>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</si>
  <si>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</si>
  <si>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</si>
  <si>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</si>
  <si>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</si>
  <si>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</si>
  <si>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</si>
  <si>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</si>
  <si>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</si>
  <si>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</si>
  <si>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</si>
  <si>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</si>
  <si>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</si>
  <si>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</si>
  <si>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</si>
  <si>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</si>
  <si>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</si>
  <si>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</si>
  <si>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</si>
  <si>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</si>
  <si>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</si>
  <si>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</si>
  <si>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</si>
  <si>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</si>
  <si>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</si>
  <si>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</si>
  <si>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</si>
  <si>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</si>
  <si>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</si>
  <si>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</si>
  <si>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</si>
  <si>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</si>
  <si>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</si>
  <si>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</si>
  <si>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</si>
  <si>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</si>
  <si>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</si>
  <si>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</si>
  <si>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</si>
  <si>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</si>
  <si>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</si>
  <si>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</si>
  <si>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</si>
  <si>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</si>
  <si>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</si>
  <si>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</si>
  <si>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</si>
  <si>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</si>
  <si>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</si>
  <si>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</si>
  <si>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</si>
  <si>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</si>
  <si>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</si>
  <si>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</si>
  <si>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</si>
  <si>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</si>
  <si>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</si>
  <si>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</si>
  <si>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</si>
  <si>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</si>
  <si>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</si>
  <si>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</si>
  <si>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</si>
  <si>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</si>
  <si>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</si>
  <si>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</si>
  <si>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</si>
  <si>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</si>
  <si>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</si>
  <si>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</si>
  <si>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</si>
  <si>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</si>
  <si>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</si>
  <si>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</si>
  <si>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</si>
  <si>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</si>
  <si>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</si>
  <si>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</si>
  <si>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</si>
  <si>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</si>
  <si>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</si>
  <si>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</si>
  <si>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</si>
  <si>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</si>
  <si>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</si>
  <si>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</si>
  <si>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</si>
  <si>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</si>
  <si>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</si>
  <si>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</si>
  <si>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</si>
  <si>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</si>
  <si>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</si>
  <si>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</si>
  <si>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</si>
  <si>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</si>
  <si>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</si>
  <si>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</si>
  <si>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</si>
  <si>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</si>
  <si>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</si>
  <si>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</si>
  <si>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</si>
  <si>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</si>
  <si>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</si>
  <si>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</si>
  <si>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</si>
  <si>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</si>
  <si>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</si>
  <si>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</si>
  <si>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</si>
  <si>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</si>
  <si>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</si>
  <si>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</si>
  <si>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</si>
  <si>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</si>
  <si>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</si>
  <si>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</si>
  <si>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</si>
  <si>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</si>
  <si>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</si>
  <si>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</si>
  <si>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</si>
  <si>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</si>
  <si>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</si>
  <si>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</si>
  <si>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</si>
  <si>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</si>
  <si>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</si>
  <si>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</si>
  <si>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</si>
  <si>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</si>
  <si>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</si>
  <si>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</si>
  <si>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</si>
  <si>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</si>
  <si>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</si>
  <si>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</si>
  <si>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</si>
  <si>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</si>
  <si>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</si>
  <si>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</si>
  <si>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</si>
  <si>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</si>
  <si>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</si>
  <si>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</si>
  <si>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</si>
  <si>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</si>
  <si>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</si>
  <si>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</si>
  <si>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</si>
  <si>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</si>
  <si>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</si>
  <si>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</si>
  <si>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</si>
  <si>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</si>
  <si>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</si>
  <si>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</si>
  <si>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</si>
  <si>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</si>
  <si>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</si>
  <si>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</si>
  <si>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</si>
  <si>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</si>
  <si>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</si>
  <si>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</si>
  <si>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</si>
  <si>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</si>
  <si>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</si>
  <si>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</si>
  <si>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</si>
  <si>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</si>
  <si>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</si>
  <si>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</si>
  <si>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</si>
  <si>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</si>
  <si>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</si>
  <si>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</si>
  <si>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</si>
  <si>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</si>
  <si>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</si>
  <si>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</si>
  <si>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</si>
  <si>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</si>
  <si>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</si>
  <si>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</si>
  <si>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</si>
  <si>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</si>
  <si>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</si>
  <si>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</si>
  <si>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</si>
  <si>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</si>
  <si>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</si>
  <si>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</si>
  <si>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</si>
  <si>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</si>
  <si>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</si>
  <si>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</si>
  <si>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</si>
  <si>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</si>
  <si>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</si>
  <si>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</si>
  <si>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</si>
  <si>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</si>
  <si>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</si>
  <si>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</si>
  <si>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</si>
  <si>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</si>
  <si>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</si>
  <si>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</si>
  <si>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</si>
  <si>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</si>
  <si>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</si>
  <si>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</si>
  <si>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</si>
  <si>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</si>
  <si>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</si>
  <si>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</si>
  <si>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</si>
  <si>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</si>
  <si>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</si>
  <si>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</si>
  <si>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</si>
  <si>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</si>
  <si>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</si>
  <si>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</si>
  <si>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</si>
  <si>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</si>
  <si>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</si>
  <si>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</si>
  <si>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</si>
  <si>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</si>
  <si>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</si>
  <si>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</si>
  <si>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</si>
  <si>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</si>
  <si>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</si>
  <si>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</si>
  <si>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</si>
  <si>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</si>
  <si>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</si>
  <si>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</si>
  <si>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</si>
  <si>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</si>
  <si>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</si>
  <si>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</si>
  <si>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</si>
  <si>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</si>
  <si>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</si>
  <si>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</si>
  <si>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</si>
  <si>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</si>
  <si>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</si>
  <si>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</si>
  <si>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</si>
  <si>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</si>
  <si>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</si>
  <si>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</si>
  <si>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</si>
  <si>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</si>
  <si>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</si>
  <si>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</si>
  <si>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</si>
  <si>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</si>
  <si>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</si>
  <si>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</si>
  <si>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</si>
  <si>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</si>
  <si>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</si>
  <si>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</si>
  <si>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</si>
  <si>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</si>
  <si>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</si>
  <si>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</si>
  <si>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</si>
  <si>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</si>
  <si>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</si>
  <si>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</si>
  <si>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</si>
  <si>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</si>
  <si>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</si>
  <si>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</si>
  <si>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</si>
  <si>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</si>
  <si>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</si>
  <si>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</si>
  <si>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</si>
  <si>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</si>
  <si>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</si>
  <si>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</si>
  <si>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</si>
  <si>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</si>
  <si>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</si>
  <si>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</si>
  <si>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</si>
  <si>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</si>
  <si>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</si>
  <si>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</si>
  <si>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</si>
  <si>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</si>
  <si>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</si>
  <si>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</si>
  <si>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</si>
  <si>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</si>
  <si>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</si>
  <si>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</si>
  <si>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</si>
  <si>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</si>
  <si>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</si>
  <si>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</si>
  <si>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</si>
  <si>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</si>
  <si>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</si>
  <si>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</si>
  <si>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</si>
  <si>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</si>
  <si>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</si>
  <si>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</si>
  <si>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</si>
  <si>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</si>
  <si>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</si>
  <si>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</si>
  <si>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</si>
  <si>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</si>
  <si>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</si>
  <si>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</si>
  <si>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</si>
  <si>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</si>
  <si>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</si>
  <si>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</si>
  <si>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</si>
  <si>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</si>
  <si>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</si>
  <si>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</si>
  <si>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</si>
  <si>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</si>
  <si>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</si>
  <si>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</si>
  <si>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</si>
  <si>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</si>
  <si>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</si>
  <si>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</si>
  <si>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</si>
  <si>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</si>
  <si>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</si>
  <si>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</si>
  <si>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</si>
  <si>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</si>
  <si>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</si>
  <si>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</si>
  <si>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</si>
  <si>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</si>
  <si>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</si>
  <si>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</si>
  <si>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</si>
  <si>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</si>
  <si>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</si>
  <si>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</si>
  <si>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</si>
  <si>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</si>
  <si>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</si>
  <si>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</si>
  <si>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</si>
  <si>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</si>
  <si>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</si>
  <si>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</si>
  <si>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</si>
  <si>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</si>
  <si>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</si>
  <si>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</si>
  <si>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</si>
  <si>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</si>
  <si>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</si>
  <si>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</si>
  <si>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</si>
  <si>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</si>
  <si>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</si>
  <si>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</si>
  <si>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</si>
  <si>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</si>
  <si>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</si>
  <si>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</si>
  <si>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</si>
  <si>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</si>
  <si>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</si>
  <si>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</si>
  <si>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</si>
  <si>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</si>
  <si>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</si>
  <si>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</si>
  <si>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</si>
  <si>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</si>
  <si>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</si>
  <si>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</si>
  <si>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</si>
  <si>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</si>
  <si>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</si>
  <si>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</si>
  <si>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</si>
  <si>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</si>
  <si>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</si>
  <si>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</si>
  <si>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</si>
  <si>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</si>
  <si>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</si>
  <si>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</si>
  <si>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</si>
  <si>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</si>
  <si>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</si>
  <si>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</si>
  <si>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</si>
  <si>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</si>
  <si>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</si>
  <si>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</si>
  <si>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</si>
  <si>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</si>
  <si>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</si>
  <si>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</si>
  <si>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</si>
  <si>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</si>
  <si>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</si>
  <si>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</si>
  <si>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</si>
  <si>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</si>
  <si>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</si>
  <si>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</si>
  <si>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</si>
  <si>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</si>
  <si>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</si>
  <si>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</si>
  <si>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</si>
  <si>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</si>
  <si>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</si>
  <si>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</si>
  <si>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</si>
  <si>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</si>
  <si>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</si>
  <si>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</si>
  <si>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</si>
  <si>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</si>
  <si>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</si>
  <si>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</si>
  <si>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</si>
  <si>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</si>
  <si>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</si>
  <si>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</si>
  <si>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</si>
  <si>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</si>
  <si>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</si>
  <si>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</si>
  <si>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</si>
  <si>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</si>
  <si>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</si>
  <si>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</si>
  <si>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</si>
  <si>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</si>
  <si>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</si>
  <si>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</si>
  <si>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</si>
  <si>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</si>
  <si>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</si>
  <si>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</si>
  <si>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</si>
  <si>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</si>
  <si>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</si>
  <si>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</si>
  <si>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</si>
  <si>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</si>
  <si>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</si>
  <si>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</si>
  <si>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</si>
  <si>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</si>
  <si>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</si>
  <si>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</si>
  <si>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</si>
  <si>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</si>
  <si>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</si>
  <si>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</si>
  <si>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</si>
  <si>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</si>
  <si>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</si>
  <si>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</si>
  <si>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</si>
  <si>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</si>
  <si>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</si>
  <si>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</si>
  <si>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</si>
  <si>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</si>
  <si>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</si>
  <si>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</si>
  <si>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</si>
  <si>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</si>
  <si>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</si>
  <si>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</si>
  <si>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</si>
  <si>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</si>
  <si>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</si>
  <si>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</si>
  <si>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</si>
  <si>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</si>
  <si>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</si>
  <si>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</si>
  <si>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</si>
  <si>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</si>
  <si>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</si>
  <si>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</si>
  <si>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</si>
  <si>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</si>
  <si>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</si>
  <si>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</si>
  <si>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</si>
  <si>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</si>
  <si>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</si>
  <si>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</si>
  <si>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</si>
  <si>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</si>
  <si>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</si>
  <si>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</si>
  <si>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</si>
  <si>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</si>
  <si>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</si>
  <si>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</si>
  <si>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</si>
  <si>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</si>
  <si>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</si>
  <si>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</si>
  <si>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</si>
  <si>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</si>
  <si>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</si>
  <si>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</si>
  <si>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</si>
  <si>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</si>
  <si>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</si>
  <si>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</si>
  <si>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</si>
  <si>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</si>
  <si>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</si>
  <si>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</si>
  <si>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</si>
  <si>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</si>
  <si>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</si>
  <si>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</si>
  <si>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</si>
  <si>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</si>
  <si>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</si>
  <si>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</si>
  <si>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</si>
  <si>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</si>
  <si>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</si>
  <si>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</si>
  <si>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</si>
  <si>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</si>
  <si>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</si>
  <si>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</si>
  <si>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</si>
  <si>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</si>
  <si>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</si>
  <si>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</si>
  <si>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</si>
  <si>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</si>
  <si>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</si>
  <si>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</si>
  <si>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</si>
  <si>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</si>
  <si>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</si>
  <si>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</si>
  <si>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</si>
  <si>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</si>
  <si>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</si>
  <si>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</si>
  <si>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</si>
  <si>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</si>
  <si>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</si>
  <si>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</si>
  <si>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</si>
  <si>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</si>
  <si>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</si>
  <si>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</si>
  <si>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</si>
  <si>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</si>
  <si>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</si>
  <si>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</si>
  <si>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</si>
  <si>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</si>
  <si>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</si>
  <si>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</si>
  <si>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</si>
  <si>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</si>
  <si>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</si>
  <si>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</si>
  <si>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</si>
  <si>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</si>
  <si>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</si>
  <si>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</si>
  <si>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</si>
  <si>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</si>
  <si>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</si>
  <si>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</si>
  <si>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</si>
  <si>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</si>
  <si>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</si>
  <si>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</si>
  <si>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</si>
  <si>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</si>
  <si>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</si>
  <si>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</si>
  <si>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</si>
  <si>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</si>
  <si>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</si>
  <si>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</si>
  <si>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</si>
  <si>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</si>
  <si>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</si>
  <si>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</si>
  <si>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</si>
  <si>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</si>
  <si>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</si>
  <si>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</si>
  <si>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</si>
  <si>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</si>
  <si>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</si>
  <si>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</si>
  <si>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</si>
  <si>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</si>
  <si>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</si>
  <si>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</si>
  <si>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</si>
  <si>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</si>
  <si>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</si>
  <si>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</si>
  <si>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</si>
  <si>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</si>
  <si>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</si>
  <si>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</si>
  <si>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</si>
  <si>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</si>
  <si>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</si>
  <si>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</si>
  <si>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</si>
  <si>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</si>
  <si>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</si>
  <si>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</si>
  <si>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</si>
  <si>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</si>
  <si>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</si>
  <si>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</si>
  <si>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</si>
  <si>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</si>
  <si>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</si>
  <si>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</si>
  <si>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</si>
  <si>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</si>
  <si>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</si>
  <si>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</si>
  <si>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</si>
  <si>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</si>
  <si>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</si>
  <si>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</si>
  <si>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</si>
  <si>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</si>
  <si>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</si>
  <si>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</si>
  <si>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</si>
  <si>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</si>
  <si>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</si>
  <si>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</si>
  <si>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</si>
  <si>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</si>
  <si>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</si>
  <si>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</si>
  <si>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</si>
  <si>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</si>
  <si>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</si>
  <si>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</si>
  <si>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</si>
  <si>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</si>
  <si>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</si>
  <si>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</si>
  <si>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</si>
  <si>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</si>
  <si>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</si>
  <si>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</si>
  <si>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</si>
  <si>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</si>
  <si>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</si>
  <si>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</si>
  <si>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</si>
  <si>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</si>
  <si>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</si>
  <si>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</si>
  <si>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</si>
  <si>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</si>
  <si>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</si>
  <si>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</si>
  <si>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</si>
  <si>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</si>
  <si>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</si>
  <si>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</si>
  <si>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</si>
  <si>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</si>
  <si>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</si>
  <si>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</si>
  <si>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</si>
  <si>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</si>
  <si>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</si>
  <si>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</si>
  <si>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</si>
  <si>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</si>
  <si>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</si>
  <si>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</si>
  <si>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</si>
  <si>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</si>
  <si>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</si>
  <si>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</si>
  <si>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</si>
  <si>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</si>
  <si>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</si>
  <si>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</si>
  <si>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</si>
  <si>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</si>
  <si>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</si>
  <si>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</si>
  <si>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</si>
  <si>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</si>
  <si>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</si>
  <si>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</si>
  <si>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</si>
  <si>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</si>
  <si>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</si>
  <si>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</si>
  <si>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</si>
  <si>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</si>
  <si>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</si>
  <si>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</si>
  <si>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</si>
  <si>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</si>
  <si>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</si>
  <si>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</si>
  <si>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</si>
  <si>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</si>
  <si>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</si>
  <si>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</si>
  <si>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</si>
  <si>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</si>
  <si>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</si>
  <si>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</si>
  <si>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</si>
  <si>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</si>
  <si>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</si>
  <si>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</si>
  <si>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</si>
  <si>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</si>
  <si>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</si>
  <si>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</si>
  <si>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</si>
  <si>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</si>
  <si>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</si>
  <si>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</si>
  <si>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</si>
  <si>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</si>
  <si>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</si>
  <si>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</si>
  <si>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</si>
  <si>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</si>
  <si>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</si>
  <si>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</si>
  <si>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</si>
  <si>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</si>
  <si>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</si>
  <si>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</si>
  <si>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</si>
  <si>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</si>
  <si>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</si>
  <si>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</si>
  <si>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</si>
  <si>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</si>
  <si>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</si>
  <si>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</si>
  <si>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</si>
  <si>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</si>
  <si>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</si>
  <si>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</si>
  <si>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</si>
  <si>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</si>
  <si>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</si>
  <si>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</si>
  <si>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</si>
  <si>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</si>
  <si>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</si>
  <si>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</si>
  <si>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</si>
  <si>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</si>
  <si>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</si>
  <si>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</si>
  <si>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</si>
  <si>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</si>
  <si>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</si>
  <si>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</si>
  <si>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</si>
  <si>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</si>
  <si>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</si>
  <si>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</si>
  <si>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</si>
  <si>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</si>
  <si>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</si>
  <si>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</si>
  <si>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</si>
  <si>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</si>
  <si>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</si>
  <si>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</si>
  <si>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</si>
  <si>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</si>
  <si>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</si>
  <si>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</si>
  <si>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</si>
  <si>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</si>
  <si>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</si>
  <si>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</si>
  <si>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</si>
  <si>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</si>
  <si>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</si>
  <si>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</si>
  <si>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</si>
  <si>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</si>
  <si>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</si>
  <si>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</si>
  <si>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</si>
  <si>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</si>
  <si>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</si>
  <si>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</si>
  <si>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</si>
  <si>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</si>
  <si>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</si>
  <si>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</si>
  <si>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</si>
  <si>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</si>
  <si>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</si>
  <si>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</si>
  <si>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</si>
  <si>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</si>
  <si>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</si>
  <si>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</si>
  <si>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</si>
  <si>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</si>
  <si>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</si>
  <si>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</si>
  <si>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</si>
  <si>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</si>
  <si>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</si>
  <si>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</si>
  <si>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</si>
  <si>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</si>
  <si>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</si>
  <si>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</si>
  <si>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</si>
  <si>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</si>
  <si>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</si>
  <si>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</si>
  <si>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</si>
  <si>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</si>
  <si>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</si>
  <si>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</si>
  <si>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</si>
  <si>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</si>
  <si>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</si>
  <si>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</si>
  <si>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</si>
  <si>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</si>
  <si>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</si>
  <si>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</si>
  <si>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</si>
  <si>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</si>
  <si>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</si>
  <si>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</si>
  <si>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</si>
  <si>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</si>
  <si>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</si>
  <si>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</si>
  <si>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</si>
  <si>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</si>
  <si>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</si>
  <si>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</si>
  <si>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</si>
  <si>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</si>
  <si>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</si>
  <si>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</si>
  <si>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</si>
  <si>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</si>
  <si>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</si>
  <si>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</si>
  <si>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</si>
  <si>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</si>
  <si>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</si>
  <si>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</si>
  <si>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</si>
  <si>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</si>
  <si>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</si>
  <si>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</si>
  <si>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</si>
  <si>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</si>
  <si>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</si>
  <si>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</si>
  <si>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</si>
  <si>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</si>
  <si>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</si>
  <si>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</si>
  <si>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</si>
  <si>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</si>
  <si>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</si>
  <si>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</si>
  <si>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</si>
  <si>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</si>
  <si>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</si>
  <si>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</si>
  <si>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</si>
  <si>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</si>
  <si>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</si>
  <si>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</si>
  <si>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</si>
  <si>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</si>
  <si>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</si>
  <si>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</si>
  <si>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</si>
  <si>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</si>
  <si>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</si>
  <si>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</si>
  <si>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</si>
  <si>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</si>
  <si>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</si>
  <si>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</si>
  <si>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</si>
  <si>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</si>
  <si>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</si>
  <si>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</si>
  <si>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</si>
  <si>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</si>
  <si>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</si>
  <si>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</si>
  <si>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</si>
  <si>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</si>
  <si>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</si>
  <si>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</si>
  <si>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</si>
  <si>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</si>
  <si>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</si>
  <si>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</si>
  <si>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</si>
  <si>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</si>
  <si>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</si>
  <si>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</si>
  <si>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</si>
  <si>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</si>
  <si>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</si>
  <si>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</si>
  <si>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</si>
  <si>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</si>
  <si>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</si>
  <si>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</si>
  <si>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</si>
  <si>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</si>
  <si>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</si>
  <si>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</si>
  <si>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</si>
  <si>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</si>
  <si>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</si>
  <si>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</si>
  <si>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</si>
  <si>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</si>
  <si>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</si>
  <si>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</si>
  <si>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</si>
  <si>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</si>
  <si>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</si>
  <si>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</si>
  <si>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</si>
  <si>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</si>
  <si>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</si>
  <si>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</si>
  <si>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</si>
  <si>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</si>
  <si>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</si>
  <si>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</si>
  <si>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</si>
  <si>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</si>
  <si>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</si>
  <si>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</si>
  <si>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</si>
  <si>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</si>
  <si>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</si>
  <si>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</si>
  <si>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</si>
  <si>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</si>
  <si>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</si>
  <si>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</si>
  <si>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</si>
  <si>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</si>
  <si>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</si>
  <si>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</si>
  <si>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</si>
  <si>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</si>
  <si>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</si>
  <si>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</si>
  <si>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</si>
  <si>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</si>
  <si>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</si>
  <si>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</si>
  <si>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</si>
  <si>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</si>
  <si>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</si>
  <si>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</si>
  <si>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</si>
  <si>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</si>
  <si>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</si>
  <si>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</si>
  <si>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</si>
  <si>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</si>
  <si>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</si>
  <si>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</si>
  <si>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</si>
  <si>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</si>
  <si>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</si>
  <si>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</si>
  <si>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</si>
  <si>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</si>
  <si>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</si>
  <si>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</si>
  <si>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</si>
  <si>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</si>
  <si>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</si>
  <si>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</si>
  <si>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</si>
  <si>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</si>
  <si>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</si>
  <si>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</si>
  <si>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</si>
  <si>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</si>
  <si>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</si>
  <si>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</si>
  <si>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</si>
  <si>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</si>
  <si>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</si>
  <si>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</si>
  <si>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</si>
  <si>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</si>
  <si>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</si>
  <si>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</si>
  <si>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</si>
  <si>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</si>
  <si>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</si>
  <si>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</si>
  <si>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</si>
  <si>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</si>
  <si>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</si>
  <si>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</si>
  <si>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</si>
  <si>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</si>
  <si>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</si>
  <si>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</si>
  <si>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</si>
  <si>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</si>
  <si>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</si>
  <si>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</si>
  <si>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</si>
  <si>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</si>
  <si>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</si>
  <si>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</si>
  <si>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</si>
  <si>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</si>
  <si>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</si>
  <si>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</si>
  <si>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</si>
  <si>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</si>
  <si>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</si>
  <si>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</si>
  <si>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</si>
  <si>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</si>
  <si>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</si>
  <si>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</si>
  <si>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</si>
  <si>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</si>
  <si>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</si>
  <si>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</si>
  <si>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</si>
  <si>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</si>
  <si>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</si>
  <si>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</si>
  <si>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</si>
  <si>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</si>
  <si>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</si>
  <si>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</si>
  <si>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</si>
  <si>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</si>
  <si>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</si>
  <si>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</si>
  <si>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</si>
  <si>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</si>
  <si>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</si>
  <si>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</si>
  <si>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</si>
  <si>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</si>
  <si>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</si>
  <si>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</si>
  <si>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</si>
  <si>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</si>
  <si>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</si>
  <si>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</si>
  <si>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</si>
  <si>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</si>
  <si>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</si>
  <si>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</si>
  <si>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</si>
  <si>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</si>
  <si>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</si>
  <si>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</si>
  <si>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</si>
  <si>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</si>
  <si>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</si>
  <si>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</si>
  <si>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</si>
  <si>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</si>
  <si>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</si>
  <si>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</si>
  <si>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</si>
  <si>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</si>
  <si>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</si>
  <si>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</si>
  <si>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</si>
  <si>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</si>
  <si>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</si>
  <si>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</si>
  <si>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</si>
  <si>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</si>
  <si>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</si>
  <si>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</si>
  <si>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</si>
  <si>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</si>
  <si>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</si>
  <si>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</si>
  <si>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</si>
  <si>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</si>
  <si>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</si>
  <si>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</si>
  <si>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</si>
  <si>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</si>
  <si>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</si>
  <si>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</si>
  <si>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</si>
  <si>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</si>
  <si>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</si>
  <si>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</si>
  <si>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</si>
  <si>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</si>
  <si>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</si>
  <si>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</si>
  <si>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</si>
  <si>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</si>
  <si>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</si>
  <si>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</si>
  <si>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</si>
  <si>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</si>
  <si>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</si>
  <si>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</si>
  <si>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</si>
  <si>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</si>
  <si>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</si>
  <si>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</si>
  <si>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</si>
  <si>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</si>
  <si>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</si>
  <si>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</si>
  <si>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</si>
  <si>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</si>
  <si>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</si>
  <si>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</si>
  <si>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</si>
  <si>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</si>
  <si>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</si>
  <si>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</si>
  <si>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</si>
  <si>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</si>
  <si>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</si>
  <si>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</si>
  <si>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</si>
  <si>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</si>
  <si>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</si>
  <si>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</si>
  <si>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</si>
  <si>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</si>
  <si>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</si>
  <si>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</si>
  <si>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</si>
  <si>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</si>
  <si>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</si>
  <si>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</si>
  <si>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</si>
  <si>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</si>
  <si>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</si>
  <si>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</si>
  <si>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</si>
  <si>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</si>
  <si>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</si>
  <si>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</si>
  <si>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</si>
  <si>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</si>
  <si>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</si>
  <si>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</si>
  <si>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</si>
  <si>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</si>
  <si>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</si>
  <si>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</si>
  <si>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</si>
  <si>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</si>
  <si>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</si>
  <si>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</si>
  <si>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</si>
  <si>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</si>
  <si>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</si>
  <si>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</si>
  <si>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</si>
  <si>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</si>
  <si>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</si>
  <si>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</si>
  <si>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</si>
  <si>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</si>
  <si>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</si>
  <si>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</si>
  <si>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</si>
  <si>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</si>
  <si>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</si>
  <si>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</si>
  <si>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</si>
  <si>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</si>
  <si>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</si>
  <si>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</si>
  <si>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</si>
  <si>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</si>
  <si>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</si>
  <si>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</si>
  <si>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</si>
  <si>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</si>
  <si>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</si>
  <si>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</si>
  <si>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</si>
  <si>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</si>
  <si>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</si>
  <si>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</si>
  <si>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</si>
  <si>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</si>
  <si>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</si>
  <si>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</si>
  <si>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</si>
  <si>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</si>
  <si>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</si>
  <si>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</si>
  <si>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</si>
  <si>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</si>
  <si>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</si>
  <si>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</si>
  <si>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</si>
  <si>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</si>
  <si>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</si>
  <si>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</si>
  <si>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</si>
  <si>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</si>
  <si>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</si>
  <si>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</si>
  <si>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</si>
  <si>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</si>
  <si>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</si>
  <si>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</si>
  <si>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</si>
  <si>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</si>
  <si>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</si>
  <si>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</si>
  <si>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</si>
  <si>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</si>
  <si>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</si>
  <si>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</si>
  <si>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</si>
  <si>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</si>
  <si>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</si>
  <si>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</si>
  <si>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</si>
  <si>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</si>
  <si>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</si>
  <si>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</si>
  <si>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</si>
  <si>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</si>
  <si>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</si>
  <si>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</si>
  <si>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</si>
  <si>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</si>
  <si>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</si>
  <si>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</si>
  <si>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</si>
  <si>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</si>
  <si>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</si>
  <si>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</si>
  <si>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</si>
  <si>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</si>
  <si>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</si>
  <si>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</si>
  <si>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</si>
  <si>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</si>
  <si>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</si>
  <si>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</si>
  <si>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</si>
  <si>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</si>
  <si>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</si>
  <si>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</si>
  <si>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</si>
  <si>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</si>
  <si>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</si>
  <si>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</si>
  <si>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</si>
  <si>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</si>
  <si>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</si>
  <si>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</si>
  <si>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</si>
  <si>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</si>
  <si>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</si>
  <si>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</si>
  <si>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</si>
  <si>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</si>
  <si>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</si>
  <si>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</si>
  <si>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</si>
  <si>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</si>
  <si>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</si>
  <si>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</si>
  <si>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</si>
  <si>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</si>
  <si>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</si>
  <si>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</si>
  <si>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</si>
  <si>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</si>
  <si>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</si>
  <si>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</si>
  <si>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</si>
  <si>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</si>
  <si>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</si>
  <si>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</si>
  <si>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</si>
  <si>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</si>
  <si>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</si>
  <si>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</si>
  <si>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</si>
  <si>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</si>
  <si>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</si>
  <si>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</si>
  <si>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</si>
  <si>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</si>
  <si>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</si>
  <si>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</si>
  <si>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</si>
  <si>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</si>
  <si>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</si>
  <si>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</si>
  <si>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</si>
  <si>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</si>
  <si>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</si>
  <si>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</si>
  <si>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</si>
  <si>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</si>
  <si>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</si>
  <si>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</si>
  <si>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</si>
  <si>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</si>
  <si>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</si>
  <si>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</si>
  <si>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</si>
  <si>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</si>
  <si>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</si>
  <si>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</si>
  <si>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</si>
  <si>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</si>
  <si>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</si>
  <si>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</si>
  <si>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</si>
  <si>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</si>
  <si>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</si>
  <si>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</si>
  <si>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</si>
  <si>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</si>
  <si>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</si>
  <si>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</si>
  <si>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</si>
  <si>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</si>
  <si>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</si>
  <si>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</si>
  <si>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</si>
  <si>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</si>
  <si>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</si>
  <si>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</si>
  <si>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</si>
  <si>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</si>
  <si>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</si>
  <si>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</si>
  <si>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</si>
  <si>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</si>
  <si>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</si>
  <si>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</si>
  <si>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</si>
  <si>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</si>
  <si>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</si>
  <si>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</si>
  <si>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</si>
  <si>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</si>
  <si>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</si>
  <si>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</si>
  <si>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</si>
  <si>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</si>
  <si>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</si>
  <si>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</si>
  <si>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</si>
  <si>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</si>
  <si>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</si>
  <si>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</si>
  <si>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</si>
  <si>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</si>
  <si>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</si>
  <si>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</si>
  <si>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</si>
  <si>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</si>
  <si>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</si>
  <si>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</si>
  <si>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</si>
  <si>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</si>
  <si>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</si>
  <si>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</si>
  <si>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</si>
  <si>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</si>
  <si>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</si>
  <si>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</si>
  <si>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</si>
  <si>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</si>
  <si>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</si>
  <si>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</si>
  <si>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</si>
  <si>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</si>
  <si>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</si>
  <si>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</si>
  <si>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</si>
  <si>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</si>
  <si>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</si>
  <si>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</si>
  <si>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</si>
  <si>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</si>
  <si>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</si>
  <si>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</si>
  <si>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</si>
  <si>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</si>
  <si>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</si>
  <si>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</si>
  <si>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</si>
  <si>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</si>
  <si>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</si>
  <si>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</si>
  <si>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</si>
  <si>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</si>
  <si>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</si>
  <si>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</si>
  <si>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</si>
  <si>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</si>
  <si>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</si>
  <si>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</si>
  <si>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</si>
  <si>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</si>
  <si>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</si>
  <si>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</si>
  <si>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</si>
  <si>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</si>
  <si>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</si>
  <si>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</si>
  <si>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</si>
  <si>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</si>
  <si>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</si>
  <si>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</si>
  <si>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</si>
  <si>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</si>
  <si>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</si>
  <si>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</si>
  <si>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</si>
  <si>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</si>
  <si>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</si>
  <si>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</si>
  <si>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</si>
  <si>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</si>
  <si>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</si>
  <si>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</si>
  <si>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</si>
  <si>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</si>
  <si>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</si>
  <si>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</si>
  <si>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</si>
  <si>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</si>
  <si>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</si>
  <si>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</si>
  <si>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</si>
  <si>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</si>
  <si>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</si>
  <si>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</si>
  <si>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</si>
  <si>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</si>
  <si>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</si>
  <si>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</si>
  <si>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</si>
  <si>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</si>
  <si>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</si>
  <si>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</si>
  <si>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</si>
  <si>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</si>
  <si>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</si>
  <si>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</si>
  <si>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</si>
  <si>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</si>
  <si>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</si>
  <si>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</si>
  <si>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</si>
  <si>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</si>
  <si>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</si>
  <si>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</si>
  <si>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</si>
  <si>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</si>
  <si>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</si>
  <si>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</si>
  <si>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</si>
  <si>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</si>
  <si>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</si>
  <si>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</si>
  <si>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</si>
  <si>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</si>
  <si>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</si>
  <si>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</si>
  <si>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</si>
  <si>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</si>
  <si>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</si>
  <si>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</si>
  <si>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</si>
  <si>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</si>
  <si>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</si>
  <si>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</si>
  <si>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</si>
  <si>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</si>
  <si>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</si>
  <si>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</si>
  <si>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</si>
  <si>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</si>
  <si>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</si>
  <si>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</si>
  <si>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</si>
  <si>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</si>
  <si>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</si>
  <si>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</si>
  <si>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</si>
  <si>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</si>
  <si>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</si>
  <si>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</si>
  <si>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</si>
  <si>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</si>
  <si>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</si>
  <si>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</si>
  <si>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</si>
  <si>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</si>
  <si>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</si>
  <si>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</si>
  <si>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</si>
  <si>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</si>
  <si>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</si>
  <si>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</si>
  <si>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</si>
  <si>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</si>
  <si>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</si>
  <si>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</si>
  <si>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</si>
  <si>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</si>
  <si>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</si>
  <si>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</si>
  <si>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</si>
  <si>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</si>
  <si>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</si>
  <si>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</si>
  <si>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</si>
  <si>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</si>
  <si>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</si>
  <si>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</si>
  <si>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</si>
  <si>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</si>
  <si>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</si>
  <si>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</si>
  <si>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</si>
  <si>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</si>
  <si>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</si>
  <si>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</si>
  <si>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</si>
  <si>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</si>
  <si>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</si>
  <si>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</si>
  <si>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</si>
  <si>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</si>
  <si>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</si>
  <si>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</si>
  <si>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</si>
  <si>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</si>
  <si>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</si>
  <si>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</si>
  <si>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</si>
  <si>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</si>
  <si>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</si>
  <si>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</si>
  <si>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</si>
  <si>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</si>
  <si>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</si>
  <si>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</si>
  <si>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</si>
  <si>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</si>
  <si>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</si>
  <si>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</si>
  <si>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</si>
  <si>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</si>
  <si>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</si>
  <si>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</si>
  <si>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</si>
  <si>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</si>
  <si>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</si>
  <si>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</si>
  <si>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</si>
  <si>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</si>
  <si>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</si>
  <si>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</si>
  <si>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</si>
  <si>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</si>
  <si>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</si>
  <si>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</si>
  <si>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</si>
  <si>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</si>
  <si>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</si>
  <si>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</si>
  <si>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</si>
  <si>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</si>
  <si>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</si>
  <si>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</si>
  <si>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</si>
  <si>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</si>
  <si>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</si>
  <si>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</si>
  <si>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</si>
  <si>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</si>
  <si>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</si>
  <si>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</si>
  <si>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</si>
  <si>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</si>
  <si>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</si>
  <si>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</si>
  <si>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</si>
  <si>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</si>
  <si>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</si>
  <si>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</si>
  <si>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</si>
  <si>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</si>
  <si>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</si>
  <si>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</si>
  <si>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</si>
  <si>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</si>
  <si>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</si>
  <si>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</si>
  <si>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</si>
  <si>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</si>
  <si>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</si>
  <si>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</si>
  <si>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</si>
  <si>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</si>
  <si>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</si>
  <si>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</si>
  <si>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</si>
  <si>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</si>
  <si>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</si>
  <si>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</si>
  <si>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</si>
  <si>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</si>
  <si>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</si>
  <si>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</si>
  <si>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</si>
  <si>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</si>
  <si>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</si>
  <si>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</si>
  <si>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</si>
  <si>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</si>
  <si>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</si>
  <si>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</si>
  <si>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</si>
  <si>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</si>
  <si>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</si>
  <si>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</si>
  <si>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</si>
  <si>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</si>
  <si>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</si>
  <si>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</si>
  <si>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</si>
  <si>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</si>
  <si>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</si>
  <si>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</si>
  <si>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</si>
  <si>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</si>
  <si>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</si>
  <si>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</si>
  <si>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</si>
  <si>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</si>
  <si>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</si>
  <si>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</si>
  <si>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</si>
  <si>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</si>
  <si>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</si>
  <si>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</si>
  <si>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</si>
  <si>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</si>
  <si>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</si>
  <si>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</si>
  <si>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</si>
  <si>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</si>
  <si>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</si>
  <si>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</si>
  <si>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</si>
  <si>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</si>
  <si>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</si>
  <si>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</si>
  <si>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</si>
  <si>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</si>
  <si>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</si>
  <si>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</si>
  <si>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</si>
  <si>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</si>
  <si>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</si>
  <si>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</si>
  <si>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</si>
  <si>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</si>
  <si>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</si>
  <si>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</si>
  <si>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</si>
  <si>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</si>
  <si>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</si>
  <si>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</si>
  <si>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</si>
  <si>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</si>
  <si>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</si>
  <si>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</si>
  <si>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</si>
  <si>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</si>
  <si>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</si>
  <si>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</si>
  <si>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</si>
  <si>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</si>
  <si>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</si>
  <si>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</si>
  <si>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</si>
  <si>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</si>
  <si>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</si>
  <si>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</si>
  <si>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</si>
  <si>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</si>
  <si>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</si>
  <si>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</si>
  <si>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</si>
  <si>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</si>
  <si>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</si>
  <si>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</si>
  <si>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</si>
  <si>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</si>
  <si>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</si>
  <si>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</si>
  <si>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</si>
  <si>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</si>
  <si>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</si>
  <si>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</si>
  <si>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</si>
  <si>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</si>
  <si>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</si>
  <si>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</si>
  <si>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</si>
  <si>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</si>
  <si>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</si>
  <si>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</si>
  <si>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</si>
  <si>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</si>
  <si>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</si>
  <si>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</si>
  <si>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</si>
  <si>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</si>
  <si>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</si>
  <si>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</si>
  <si>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</si>
  <si>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</si>
  <si>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</si>
  <si>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</si>
  <si>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</si>
  <si>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</si>
  <si>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</si>
  <si>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</si>
  <si>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</si>
  <si>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</si>
  <si>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</si>
  <si>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</si>
  <si>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</si>
  <si>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</si>
  <si>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</si>
  <si>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</si>
  <si>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</si>
  <si>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</si>
  <si>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</si>
  <si>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</si>
  <si>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</si>
  <si>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</si>
  <si>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</si>
  <si>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</si>
  <si>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</si>
  <si>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</si>
  <si>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</si>
  <si>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</si>
  <si>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</si>
  <si>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</si>
  <si>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</si>
  <si>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</si>
  <si>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</si>
  <si>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</si>
  <si>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</si>
  <si>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</si>
  <si>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</si>
  <si>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</si>
  <si>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</si>
  <si>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</si>
  <si>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</si>
  <si>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</si>
  <si>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</si>
  <si>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</si>
  <si>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</si>
  <si>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</si>
  <si>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</si>
  <si>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</si>
  <si>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</si>
  <si>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</si>
  <si>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</si>
  <si>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</si>
  <si>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</si>
  <si>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</si>
  <si>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</si>
  <si>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</si>
  <si>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</si>
  <si>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</si>
  <si>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</si>
  <si>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</si>
  <si>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</si>
  <si>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</si>
  <si>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</si>
  <si>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</si>
  <si>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</si>
  <si>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</si>
  <si>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</si>
  <si>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</si>
  <si>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</si>
  <si>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</si>
  <si>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</si>
  <si>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</si>
  <si>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</si>
  <si>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</si>
  <si>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</si>
  <si>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</si>
  <si>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</si>
  <si>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</si>
  <si>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</si>
  <si>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</si>
  <si>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</si>
  <si>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</si>
  <si>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</si>
  <si>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</si>
  <si>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</si>
  <si>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</si>
  <si>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</si>
  <si>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</si>
  <si>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</si>
  <si>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</si>
  <si>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</si>
  <si>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</si>
  <si>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</si>
  <si>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</si>
  <si>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</si>
  <si>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</si>
  <si>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</si>
  <si>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</si>
  <si>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</si>
  <si>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</si>
  <si>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</si>
  <si>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</si>
  <si>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</si>
  <si>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</si>
  <si>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</si>
  <si>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</si>
  <si>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</si>
  <si>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</si>
  <si>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</si>
  <si>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</si>
  <si>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</si>
  <si>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</si>
  <si>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</si>
  <si>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</si>
  <si>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</si>
  <si>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</si>
  <si>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</si>
  <si>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</si>
  <si>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</si>
  <si>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</si>
  <si>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</si>
  <si>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</si>
  <si>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</si>
  <si>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</si>
  <si>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</si>
  <si>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</si>
  <si>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</si>
  <si>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</si>
  <si>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</si>
  <si>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</si>
  <si>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</si>
  <si>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</si>
  <si>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</si>
  <si>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</si>
  <si>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</si>
  <si>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</si>
  <si>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</si>
  <si>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</si>
  <si>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</si>
  <si>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</si>
  <si>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</si>
  <si>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</si>
  <si>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</si>
  <si>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</si>
  <si>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</si>
  <si>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</si>
  <si>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</si>
  <si>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</si>
  <si>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</si>
  <si>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</si>
  <si>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</si>
  <si>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</si>
  <si>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</si>
  <si>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</si>
  <si>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</si>
  <si>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</si>
  <si>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</si>
  <si>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</si>
  <si>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</si>
  <si>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</si>
  <si>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</si>
  <si>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</si>
  <si>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</si>
  <si>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</si>
  <si>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</si>
  <si>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</si>
  <si>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</si>
  <si>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</si>
  <si>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</si>
  <si>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</si>
  <si>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</si>
  <si>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</si>
  <si>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</si>
  <si>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</si>
  <si>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</si>
  <si>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</si>
  <si>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</si>
  <si>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</si>
  <si>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</si>
  <si>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</si>
  <si>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</si>
  <si>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</si>
  <si>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</si>
  <si>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</si>
  <si>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</si>
  <si>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</si>
  <si>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</si>
  <si>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</si>
  <si>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</si>
  <si>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</si>
  <si>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</si>
  <si>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</si>
  <si>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</si>
  <si>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</si>
  <si>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</si>
  <si>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</si>
  <si>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</si>
  <si>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</si>
  <si>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</si>
  <si>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</si>
  <si>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</si>
  <si>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</si>
  <si>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</si>
  <si>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</si>
  <si>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</si>
  <si>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</si>
  <si>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</si>
  <si>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</si>
  <si>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</si>
  <si>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</si>
  <si>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</si>
  <si>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</si>
  <si>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</si>
  <si>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</si>
  <si>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</si>
  <si>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</si>
  <si>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</si>
  <si>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</si>
  <si>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</si>
  <si>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</si>
  <si>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</si>
  <si>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</si>
  <si>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</si>
  <si>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</si>
  <si>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</si>
  <si>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</si>
  <si>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</si>
  <si>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</si>
  <si>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</si>
  <si>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</si>
  <si>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</si>
  <si>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</si>
  <si>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</si>
  <si>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</si>
  <si>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</si>
  <si>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</si>
  <si>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</si>
  <si>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</si>
  <si>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</si>
  <si>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</si>
  <si>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</si>
  <si>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</si>
  <si>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</si>
  <si>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</si>
  <si>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</si>
  <si>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</si>
  <si>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</si>
  <si>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</si>
  <si>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</si>
  <si>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</si>
  <si>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</si>
  <si>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</si>
  <si>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</si>
  <si>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</si>
  <si>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</si>
  <si>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</si>
  <si>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</si>
  <si>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</si>
  <si>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</si>
  <si>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</si>
  <si>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</si>
  <si>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</si>
  <si>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</si>
  <si>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</si>
  <si>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</si>
  <si>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</si>
  <si>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</si>
  <si>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</si>
  <si>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</si>
  <si>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</si>
  <si>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</si>
  <si>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</si>
  <si>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</si>
  <si>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</si>
  <si>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</si>
  <si>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</si>
  <si>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</si>
  <si>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</si>
  <si>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</si>
  <si>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</si>
  <si>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</si>
  <si>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</si>
  <si>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</si>
  <si>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</si>
  <si>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</si>
  <si>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</si>
  <si>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</si>
  <si>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</si>
  <si>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</si>
  <si>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</si>
  <si>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</si>
  <si>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</si>
  <si>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</si>
  <si>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</si>
  <si>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</si>
  <si>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</si>
  <si>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</si>
  <si>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</si>
  <si>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</si>
  <si>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</si>
  <si>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</si>
  <si>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</si>
  <si>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</si>
  <si>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</si>
  <si>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</si>
  <si>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</si>
  <si>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</si>
  <si>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</si>
  <si>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</si>
  <si>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</si>
  <si>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</si>
  <si>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</si>
  <si>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</si>
  <si>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</si>
  <si>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</si>
  <si>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</si>
  <si>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</si>
  <si>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</si>
  <si>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</si>
  <si>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</si>
  <si>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</si>
  <si>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</si>
  <si>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</si>
  <si>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</si>
  <si>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</si>
  <si>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</si>
  <si>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</si>
  <si>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</si>
  <si>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</si>
  <si>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</si>
  <si>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</si>
  <si>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</si>
  <si>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</si>
  <si>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</si>
  <si>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</si>
  <si>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</si>
  <si>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</si>
  <si>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</si>
  <si>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</si>
  <si>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</si>
  <si>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</si>
  <si>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</si>
  <si>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</si>
  <si>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</si>
  <si>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</si>
  <si>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</si>
  <si>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</si>
  <si>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</si>
  <si>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</si>
  <si>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</si>
  <si>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</si>
  <si>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</si>
  <si>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</si>
  <si>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</si>
  <si>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</si>
  <si>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</si>
  <si>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</si>
  <si>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</si>
  <si>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</si>
  <si>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</si>
  <si>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</si>
  <si>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</si>
  <si>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</si>
  <si>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</si>
  <si>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</si>
  <si>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</si>
  <si>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</si>
  <si>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</si>
  <si>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</si>
  <si>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</si>
  <si>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</si>
  <si>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</si>
  <si>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</si>
  <si>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</si>
  <si>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</si>
  <si>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</si>
  <si>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</si>
  <si>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</si>
  <si>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</si>
  <si>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</si>
  <si>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</si>
  <si>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</si>
  <si>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</si>
  <si>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</si>
  <si>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</si>
  <si>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</si>
  <si>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</si>
  <si>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</si>
  <si>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</si>
  <si>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</si>
  <si>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</si>
  <si>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</si>
  <si>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</si>
  <si>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</si>
  <si>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</si>
  <si>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</si>
  <si>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</si>
  <si>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</si>
  <si>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</si>
  <si>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</si>
  <si>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</si>
  <si>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</si>
  <si>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</si>
  <si>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</si>
  <si>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</si>
  <si>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</si>
  <si>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</si>
  <si>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</si>
  <si>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</si>
  <si>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</si>
  <si>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</si>
  <si>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</si>
  <si>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</si>
  <si>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</si>
  <si>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</si>
  <si>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</si>
  <si>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</si>
  <si>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</si>
  <si>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</si>
  <si>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</si>
  <si>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</si>
  <si>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</si>
  <si>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</si>
  <si>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</si>
  <si>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</si>
  <si>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</si>
  <si>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</si>
  <si>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</si>
  <si>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</si>
  <si>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</si>
  <si>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</si>
  <si>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</si>
  <si>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</si>
  <si>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</si>
  <si>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</si>
  <si>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</si>
  <si>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</si>
  <si>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</si>
  <si>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</si>
  <si>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</si>
  <si>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</si>
  <si>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</si>
  <si>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</si>
  <si>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</si>
  <si>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</si>
  <si>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</si>
  <si>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</si>
  <si>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</si>
  <si>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</si>
  <si>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</si>
  <si>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</si>
  <si>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</si>
  <si>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</si>
  <si>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</si>
  <si>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</si>
  <si>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</si>
  <si>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</si>
  <si>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</si>
  <si>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</si>
  <si>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</si>
  <si>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</si>
  <si>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</si>
  <si>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</si>
  <si>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</si>
  <si>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</si>
  <si>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</si>
  <si>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</si>
  <si>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</si>
  <si>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</si>
  <si>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</si>
  <si>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</si>
  <si>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</si>
  <si>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</si>
  <si>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</si>
  <si>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</si>
  <si>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</si>
  <si>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</si>
  <si>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</si>
  <si>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</si>
  <si>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</si>
  <si>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</si>
  <si>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</si>
  <si>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</si>
  <si>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</si>
  <si>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</si>
  <si>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</si>
  <si>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</si>
  <si>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</si>
  <si>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</si>
  <si>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</si>
  <si>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</si>
  <si>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</si>
  <si>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</si>
  <si>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</si>
  <si>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</si>
  <si>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</si>
  <si>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</si>
  <si>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</si>
  <si>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</si>
  <si>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</si>
  <si>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</si>
  <si>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</si>
  <si>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</si>
  <si>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</si>
  <si>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</si>
  <si>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</si>
  <si>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</si>
  <si>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</si>
  <si>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</si>
  <si>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</si>
  <si>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</si>
  <si>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</si>
  <si>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</si>
  <si>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</si>
  <si>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</si>
  <si>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</si>
  <si>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</si>
  <si>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</si>
  <si>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</si>
  <si>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</si>
  <si>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</si>
  <si>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</si>
  <si>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</si>
  <si>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</si>
  <si>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</si>
  <si>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</si>
  <si>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</si>
  <si>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</si>
  <si>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</si>
  <si>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</si>
  <si>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</si>
  <si>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</si>
  <si>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</si>
  <si>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</si>
  <si>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</si>
  <si>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</si>
  <si>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</si>
  <si>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</si>
  <si>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</si>
  <si>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</si>
  <si>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</si>
  <si>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</si>
  <si>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</si>
  <si>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</si>
  <si>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</si>
  <si>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</si>
  <si>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</si>
  <si>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</si>
  <si>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</si>
  <si>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</si>
  <si>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</si>
  <si>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</si>
  <si>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</si>
  <si>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</si>
  <si>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</si>
  <si>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</si>
  <si>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</si>
  <si>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</si>
  <si>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</si>
  <si>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</si>
  <si>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</si>
  <si>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</si>
  <si>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</si>
  <si>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</si>
  <si>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</si>
  <si>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</si>
  <si>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</si>
  <si>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</si>
  <si>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</si>
  <si>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</si>
  <si>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</si>
  <si>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</si>
  <si>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</si>
  <si>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</si>
  <si>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</si>
  <si>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</si>
  <si>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</si>
  <si>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</si>
  <si>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</si>
  <si>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</si>
  <si>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</si>
  <si>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</si>
  <si>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</si>
  <si>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</si>
  <si>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</si>
  <si>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</si>
  <si>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</si>
  <si>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</si>
  <si>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</si>
  <si>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</si>
  <si>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</si>
  <si>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</si>
  <si>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</si>
  <si>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</si>
  <si>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</si>
  <si>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</si>
  <si>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</si>
  <si>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</si>
  <si>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</si>
  <si>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</si>
  <si>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</si>
  <si>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</si>
  <si>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</si>
  <si>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</si>
  <si>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</si>
  <si>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</si>
  <si>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</si>
  <si>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</si>
  <si>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</si>
  <si>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</si>
  <si>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</si>
  <si>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</si>
  <si>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</si>
  <si>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</si>
  <si>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</si>
  <si>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</si>
  <si>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</si>
  <si>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</si>
  <si>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</si>
  <si>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</si>
  <si>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</si>
  <si>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</si>
  <si>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</si>
  <si>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</si>
  <si>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</si>
  <si>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</si>
  <si>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</si>
  <si>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</si>
  <si>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</si>
  <si>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</si>
  <si>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</si>
  <si>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</si>
  <si>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</si>
  <si>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</si>
  <si>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</si>
  <si>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</si>
  <si>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</si>
  <si>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</si>
  <si>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</si>
  <si>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</si>
  <si>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</si>
  <si>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</si>
  <si>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</si>
  <si>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</si>
  <si>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</si>
  <si>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</si>
  <si>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</si>
  <si>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</si>
  <si>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</si>
  <si>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</si>
  <si>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</si>
  <si>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</si>
  <si>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</si>
  <si>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</si>
  <si>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</si>
  <si>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</si>
  <si>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</si>
  <si>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</si>
  <si>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</si>
  <si>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</si>
  <si>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</si>
  <si>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</si>
  <si>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</si>
  <si>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</si>
  <si>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</si>
  <si>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</si>
  <si>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</si>
  <si>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</si>
  <si>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</si>
  <si>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</si>
  <si>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</si>
  <si>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</si>
  <si>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</si>
  <si>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</si>
  <si>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</si>
  <si>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</si>
  <si>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</si>
  <si>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</si>
  <si>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</si>
  <si>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</si>
  <si>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</si>
  <si>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</si>
  <si>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</si>
  <si>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</si>
  <si>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</si>
  <si>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</si>
  <si>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</si>
  <si>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</si>
  <si>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</si>
  <si>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</si>
  <si>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</si>
  <si>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</si>
  <si>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</si>
  <si>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</si>
  <si>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</si>
  <si>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</si>
  <si>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</si>
  <si>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</si>
  <si>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</si>
  <si>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</si>
  <si>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</si>
  <si>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</si>
  <si>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</si>
  <si>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</si>
  <si>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</si>
  <si>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</si>
  <si>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</si>
  <si>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</si>
  <si>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</si>
  <si>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</si>
  <si>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</si>
  <si>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</si>
  <si>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</si>
  <si>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</si>
  <si>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</si>
  <si>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</si>
  <si>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</si>
  <si>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</si>
  <si>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</si>
  <si>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</si>
  <si>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</si>
  <si>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</si>
  <si>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</si>
  <si>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</si>
  <si>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</si>
  <si>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</si>
  <si>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</si>
  <si>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</si>
  <si>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</si>
  <si>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</si>
  <si>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</si>
  <si>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</si>
  <si>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</si>
  <si>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</si>
  <si>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</si>
  <si>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</si>
  <si>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</si>
  <si>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</si>
  <si>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</si>
  <si>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</si>
  <si>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</si>
  <si>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</si>
  <si>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</si>
  <si>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</si>
  <si>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</si>
  <si>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</si>
  <si>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</si>
  <si>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</si>
  <si>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</si>
  <si>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</si>
  <si>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</si>
  <si>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</si>
  <si>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</si>
  <si>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</si>
  <si>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</si>
  <si>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</si>
  <si>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</si>
  <si>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</si>
  <si>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</si>
  <si>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</si>
  <si>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</si>
  <si>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</si>
  <si>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</si>
  <si>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</si>
  <si>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</si>
  <si>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</si>
  <si>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</si>
  <si>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</si>
  <si>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</si>
  <si>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</si>
  <si>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</si>
  <si>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</si>
  <si>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</si>
  <si>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</si>
  <si>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</si>
  <si>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</si>
  <si>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</si>
  <si>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</si>
  <si>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</si>
  <si>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</si>
  <si>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</si>
  <si>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</si>
  <si>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</si>
  <si>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</si>
  <si>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</si>
  <si>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</si>
  <si>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</si>
  <si>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</si>
  <si>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</si>
  <si>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</si>
  <si>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</si>
  <si>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</si>
  <si>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</si>
  <si>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</si>
  <si>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</si>
  <si>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</si>
  <si>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</si>
  <si>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</si>
  <si>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</si>
  <si>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</si>
  <si>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</si>
  <si>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</si>
  <si>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</si>
  <si>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no pcm </t>
  </si>
  <si>
    <t xml:space="preserve">at site TS </t>
  </si>
  <si>
    <t>`2025-11-29 12:31:24</t>
  </si>
  <si>
    <t xml:space="preserve">at site connected PG </t>
  </si>
  <si>
    <t>PCM-20251129-00000907</t>
  </si>
  <si>
    <t>EM team on the way ETA 60 mins</t>
  </si>
  <si>
    <t>PCM-20251129-00000721</t>
  </si>
  <si>
    <t>site down again / EM team on the way ETA 20 mins</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</si>
  <si>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</si>
  <si>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</si>
  <si>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</si>
  <si>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</si>
  <si>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PCM-20251129-00000880</t>
  </si>
  <si>
    <t>team connected PG and save connected sites and local only down  as PG Can't carry full load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</si>
  <si>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</si>
  <si>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</si>
  <si>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</si>
  <si>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</si>
  <si>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</si>
  <si>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</si>
  <si>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</si>
  <si>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</si>
  <si>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</si>
  <si>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</si>
  <si>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</si>
  <si>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</si>
  <si>
    <t>PCM-20251129-00000743</t>
  </si>
  <si>
    <t>team on the way need 10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</si>
</sst>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5" dataDxfId="154" headerRowBorderDxfId="152" tableBorderDxfId="153" totalsRowBorderDxfId="151">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0" totalsRowShown="0" headerRowDxfId="62" dataDxfId="61" headerRowBorderDxfId="59" tableBorderDxfId="60">
  <autoFilter ref="A1:L9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2" totalsRowShown="0" headerRowDxfId="46" dataDxfId="45" headerRowBorderDxfId="43" tableBorderDxfId="44" totalsRowBorderDxfId="42">
  <autoFilter ref="A1:L2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 totalsRowShown="0" headerRowDxfId="29" dataDxfId="28" headerRowBorderDxfId="26" tableBorderDxfId="27">
  <autoFilter ref="A1:L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1" totalsRowShown="0" headerRowDxfId="13" tableBorderDxfId="12">
  <autoFilter ref="A1:L49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327.63138981481461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45990.579815740741</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45990.579815740741</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45990.579815740741</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45990.579815740741</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45990.579815740741</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45990.579815740741</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45990.579815740741</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45990.579815740741</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45990.579815740741</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45990.579815740741</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45990.579815740741</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45990.579815740741</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45990.579815740741</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45990.579815740741</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45990.579815740741</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45990.579815740741</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45990.579815740741</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45990.579815740741</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45990.579815740741</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45990.579815740741</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45990.579815740741</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45990.579815740741</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45990.579815740741</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45990.579815740741</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45990.579815740741</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45990.579815740741</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45990.579815740741</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45990.579815740741</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45990.579815740741</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45990.579815740741</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45990.579815740741</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45990.579815740741</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4755B2CA-08EC-4969-946E-D070E491E1D7}"/>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165.57997777777928</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6.1923967592592817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25687</v>
      </c>
      <c r="E5" s="99"/>
      <c r="F5" s="100"/>
      <c r="G5" s="101">
        <f ca="1">IFERROR(NOW()-F5,"-")</f>
        <v>45990.579815740741</v>
      </c>
      <c r="H5" s="153">
        <v>45990.51734953704</v>
      </c>
      <c r="I5" s="18" t="str">
        <f>IFERROR(VLOOKUP(D5,DB!A:F,6,0),"")</f>
        <v>Generator-SG</v>
      </c>
      <c r="J5" s="18" t="str">
        <f>IFERROR(VLOOKUP(D5,DB!A:G,7,0),"")</f>
        <v>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39192</v>
      </c>
      <c r="B6" s="18" t="str">
        <f>IFERROR(VLOOKUP(D6,DB!A:K,11,0),"")</f>
        <v>R2</v>
      </c>
      <c r="C6" s="18">
        <v>2</v>
      </c>
      <c r="D6" s="18" t="s">
        <v>26031</v>
      </c>
      <c r="E6" s="99"/>
      <c r="F6" s="100"/>
      <c r="G6" s="101">
        <f ca="1">IFERROR(NOW()-F6,"-")</f>
        <v>45990.579815740741</v>
      </c>
      <c r="H6" s="100" t="s">
        <v>39194</v>
      </c>
      <c r="I6" s="18" t="str">
        <f>IFERROR(VLOOKUP(D6,DB!A:F,6,0),"")</f>
        <v>SCECO</v>
      </c>
      <c r="J6" s="18" t="str">
        <f>IFERROR(VLOOKUP(D6,DB!A:G,7,0),"")</f>
        <v>Vandalized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45990.579815740741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45990.579815740741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45990.579815740741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45990.579815740741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45990.579815740741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45990.579815740741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45990.579815740741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45990.579815740741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45990.579815740741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45990.579815740741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45990.579815740741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45990.579815740741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45990.579815740741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45990.579815740741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45990.579815740741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45990.579815740741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45990.579815740741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45990.579815740741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45990.579815740741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45990.579815740741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45990.579815740741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45990.579815740741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45990.579815740741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45990.579815740741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45990.579815740741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45990.579815740741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45990.579815740741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45990.579815740741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45990.579815740741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45990.579815740741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45990.579815740741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45990.579815740741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45990.579815740741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45990.579815740741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45990.579815740741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45990.579815740741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45990.579815740741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45990.579815740741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45990.579815740741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45990.579815740741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45990.579815740741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45990.579815740741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45990.579815740741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45990.579815740741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45990.579815740741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45990.579815740741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45990.579815740741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45990.579815740741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45990.579815740741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45990.579815740741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45990.579815740741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45990.579815740741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45990.579815740741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45990.579815740741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45990.579815740741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45990.579815740741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45990.579815740741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45990.579815740741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45990.579815740741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45990.579815740741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45990.579815740741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45990.579815740741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45990.579815740741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45990.579815740741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45990.579815740741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45990.579815740741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45990.579815740741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45990.579815740741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45990.579815740741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45990.579815740741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45990.579815740741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45990.579815740741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45990.579815740741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45990.579815740741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sheetData>
  <dataValidations count="2">
    <dataValidation allowBlank="1" showInputMessage="1" showErrorMessage="1" sqref="E1" xr:uid="{4D935161-CDD3-4592-B877-3FB59C99E142}"/>
    <dataValidation type="list" allowBlank="1" showInputMessage="1" showErrorMessage="1" sqref="E3: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0"/>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39196</v>
      </c>
      <c r="B2" s="58" t="str">
        <f>IFERROR(VLOOKUP(D2,DB!A:K,11,0),"")</f>
        <v>R3</v>
      </c>
      <c r="C2" s="18">
        <v>1</v>
      </c>
      <c r="D2" s="18" t="s">
        <v>19392</v>
      </c>
      <c r="E2" s="18" t="s">
        <v>39106</v>
      </c>
      <c r="F2" s="22">
        <v>45990.534942129627</v>
      </c>
      <c r="G2" s="21">
        <f t="shared" ref="G2:G39" ca="1" si="0">IFERROR(NOW()-F2,"-")</f>
        <v>4.4873611113871448E-2</v>
      </c>
      <c r="H2" s="22">
        <v>45990.529930555553</v>
      </c>
      <c r="I2" s="19" t="str">
        <f>IFERROR(VLOOKUP(D2,DB!A:F,6,0),"")</f>
        <v>SCECO</v>
      </c>
      <c r="J2" s="18" t="str">
        <f>IFERROR(VLOOKUP(D2,DB!A:G,7,0),"")</f>
        <v>Dead</v>
      </c>
      <c r="K2" s="42" t="s">
        <v>39197</v>
      </c>
      <c r="L2" s="23" t="str">
        <f>IFERROR(VLOOKUP(D2,DB!A:I,9,0),"")</f>
        <v>Latis</v>
      </c>
    </row>
    <row r="3" spans="1:13" ht="15" customHeight="1">
      <c r="A3" s="19" t="s">
        <v>39198</v>
      </c>
      <c r="B3" s="58" t="str">
        <f>IFERROR(VLOOKUP(D3,DB!A:K,11,0),"")</f>
        <v>R3</v>
      </c>
      <c r="C3" s="18">
        <v>1</v>
      </c>
      <c r="D3" s="58" t="s">
        <v>24526</v>
      </c>
      <c r="E3" s="18" t="s">
        <v>39106</v>
      </c>
      <c r="F3" s="20">
        <v>45990.480312500003</v>
      </c>
      <c r="G3" s="21">
        <f t="shared" ca="1" si="0"/>
        <v>9.9503240737249143E-2</v>
      </c>
      <c r="H3" s="22">
        <v>45990.540520833332</v>
      </c>
      <c r="I3" s="19" t="str">
        <f>IFERROR(VLOOKUP(D3,DB!A:F,6,0),"")</f>
        <v>SCECO</v>
      </c>
      <c r="J3" s="18" t="str">
        <f>IFERROR(VLOOKUP(D3,DB!A:G,7,0),"")</f>
        <v>Good</v>
      </c>
      <c r="K3" s="42" t="s">
        <v>39199</v>
      </c>
      <c r="L3" s="23" t="str">
        <f>IFERROR(VLOOKUP(D3,DB!A:I,9,0),"")</f>
        <v>Latis</v>
      </c>
    </row>
    <row r="4" spans="1:13" ht="15" customHeight="1">
      <c r="A4" s="19"/>
      <c r="B4" s="58" t="str">
        <f>IFERROR(VLOOKUP(D4,DB!A:K,11,0),"")</f>
        <v/>
      </c>
      <c r="C4" s="18"/>
      <c r="D4" s="58" t="str">
        <f>IFERROR(VLOOKUP(#REF!,DB!#REF!,7,0),"")</f>
        <v/>
      </c>
      <c r="E4" s="18"/>
      <c r="F4" s="20"/>
      <c r="G4" s="21">
        <f t="shared" ca="1" si="0"/>
        <v>45990.579815740741</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45990.579815740741</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45990.579815740741</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45990.579815740741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45990.579815740741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45990.579815740741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45990.579815740741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45990.579815740741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45990.579815740741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58"/>
      <c r="E13" s="18"/>
      <c r="F13" s="20"/>
      <c r="G13" s="21">
        <f t="shared" ca="1" si="0"/>
        <v>45990.579815740741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45990.579815740741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45990.579815740741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45990.579815740741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45990.579815740741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45990.579815740741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45990.579815740741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45990.579815740741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45990.579815740741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45990.579815740741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45990.579815740741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45990.579815740741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45990.579815740741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45990.579815740741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45990.579815740741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45990.579815740741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45990.579815740741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45990.579815740741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45990.579815740741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45990.579815740741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45990.579815740741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45990.579815740741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45990.579815740741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45990.579815740741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45990.579815740741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45990.579815740741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45990.579815740741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ref="G40:G103" ca="1" si="1">IFERROR(NOW()-F40,"-")</f>
        <v>45990.579815740741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45990.579815740741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45990.579815740741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45990.579815740741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45990.579815740741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45990.579815740741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45990.579815740741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45990.579815740741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45990.579815740741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45990.579815740741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45990.579815740741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45990.579815740741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45990.579815740741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45990.579815740741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45990.579815740741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45990.579815740741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45990.579815740741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45990.579815740741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45990.579815740741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45990.579815740741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45990.579815740741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45990.579815740741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45990.579815740741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45990.579815740741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45990.579815740741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45990.579815740741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45990.579815740741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45990.579815740741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45990.579815740741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45990.579815740741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45990.579815740741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45990.579815740741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45990.579815740741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45990.579815740741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45990.579815740741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45990.579815740741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45990.579815740741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45990.579815740741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45990.579815740741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45990.579815740741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45990.579815740741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45990.579815740741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45990.579815740741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45990.579815740741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45990.579815740741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45990.579815740741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45990.579815740741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45990.579815740741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45990.579815740741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45990.579815740741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45990.579815740741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45990.579815740741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45990.579815740741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45990.579815740741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45990.579815740741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45990.579815740741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45990.579815740741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45990.579815740741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45990.579815740741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45990.579815740741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45990.579815740741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45990.579815740741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45990.579815740741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45990.579815740741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ref="G104:G167" ca="1" si="2">IFERROR(NOW()-F104,"-")</f>
        <v>45990.579815740741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45990.579815740741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45990.579815740741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45990.579815740741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45990.579815740741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45990.579815740741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45990.579815740741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45990.579815740741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45990.579815740741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45990.579815740741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45990.579815740741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45990.579815740741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45990.579815740741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45990.579815740741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45990.579815740741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45990.579815740741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45990.579815740741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45990.579815740741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45990.579815740741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45990.579815740741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45990.579815740741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45990.579815740741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45990.579815740741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45990.579815740741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45990.579815740741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45990.579815740741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45990.579815740741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45990.579815740741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45990.579815740741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45990.579815740741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45990.579815740741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45990.579815740741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45990.579815740741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45990.579815740741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45990.579815740741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45990.579815740741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45990.579815740741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45990.579815740741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45990.579815740741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45990.579815740741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45990.579815740741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45990.579815740741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45990.579815740741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45990.579815740741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45990.579815740741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45990.579815740741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45990.579815740741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45990.579815740741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45990.579815740741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45990.579815740741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45990.579815740741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45990.579815740741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45990.579815740741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45990.579815740741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45990.579815740741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45990.579815740741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45990.579815740741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45990.579815740741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45990.579815740741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45990.579815740741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45990.579815740741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45990.579815740741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45990.579815740741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45990.579815740741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ref="G168:G231" ca="1" si="3">IFERROR(NOW()-F168,"-")</f>
        <v>45990.579815740741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45990.579815740741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45990.579815740741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45990.579815740741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45990.579815740741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45990.579815740741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45990.579815740741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45990.579815740741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45990.579815740741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45990.579815740741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45990.579815740741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45990.579815740741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45990.579815740741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45990.579815740741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45990.579815740741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45990.579815740741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45990.579815740741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45990.579815740741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45990.579815740741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45990.579815740741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45990.579815740741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45990.579815740741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45990.579815740741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45990.579815740741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45990.579815740741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45990.579815740741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45990.579815740741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45990.579815740741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45990.579815740741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45990.579815740741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45990.579815740741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45990.579815740741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45990.579815740741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45990.579815740741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45990.579815740741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45990.579815740741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45990.579815740741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45990.579815740741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45990.579815740741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45990.579815740741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45990.579815740741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45990.579815740741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45990.579815740741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45990.579815740741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45990.579815740741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45990.579815740741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45990.579815740741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45990.579815740741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45990.579815740741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45990.579815740741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45990.579815740741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45990.579815740741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45990.579815740741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45990.579815740741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45990.579815740741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45990.579815740741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45990.579815740741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45990.579815740741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45990.579815740741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45990.579815740741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45990.579815740741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45990.579815740741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45990.579815740741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45990.579815740741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ref="G232:G295" ca="1" si="4">IFERROR(NOW()-F232,"-")</f>
        <v>45990.579815740741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45990.579815740741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45990.579815740741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45990.579815740741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45990.579815740741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45990.579815740741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45990.579815740741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45990.579815740741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45990.579815740741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45990.579815740741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45990.579815740741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45990.579815740741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45990.579815740741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45990.579815740741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45990.579815740741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45990.579815740741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45990.579815740741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45990.579815740741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45990.579815740741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45990.579815740741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45990.579815740741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45990.579815740741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45990.579815740741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45990.579815740741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45990.579815740741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45990.579815740741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45990.579815740741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45990.579815740741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45990.579815740741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45990.579815740741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45990.579815740741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45990.579815740741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45990.579815740741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45990.579815740741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45990.579815740741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45990.579815740741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45990.579815740741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45990.579815740741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45990.579815740741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45990.579815740741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45990.579815740741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45990.579815740741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45990.579815740741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45990.579815740741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45990.579815740741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45990.579815740741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45990.579815740741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45990.579815740741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45990.579815740741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45990.579815740741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45990.579815740741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45990.579815740741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45990.579815740741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45990.579815740741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45990.579815740741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45990.579815740741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45990.579815740741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45990.579815740741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45990.579815740741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45990.579815740741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45990.579815740741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45990.579815740741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45990.579815740741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45990.579815740741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ref="G296:G359" ca="1" si="5">IFERROR(NOW()-F296,"-")</f>
        <v>45990.579815740741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45990.579815740741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45990.579815740741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45990.579815740741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45990.579815740741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45990.579815740741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45990.579815740741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45990.579815740741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45990.579815740741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45990.579815740741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45990.579815740741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45990.579815740741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45990.579815740741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45990.579815740741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45990.579815740741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45990.579815740741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45990.579815740741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45990.579815740741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45990.579815740741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45990.579815740741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45990.579815740741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45990.579815740741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45990.579815740741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45990.579815740741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45990.579815740741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45990.579815740741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45990.579815740741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45990.579815740741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45990.579815740741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45990.579815740741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45990.579815740741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45990.579815740741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45990.579815740741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45990.579815740741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45990.579815740741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45990.579815740741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45990.579815740741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45990.579815740741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45990.579815740741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45990.579815740741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45990.579815740741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45990.579815740741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45990.579815740741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45990.579815740741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45990.579815740741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45990.579815740741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45990.579815740741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45990.579815740741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45990.579815740741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45990.579815740741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45990.579815740741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45990.579815740741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45990.579815740741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45990.579815740741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45990.579815740741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45990.579815740741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45990.579815740741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45990.579815740741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45990.579815740741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45990.579815740741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45990.579815740741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45990.579815740741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45990.579815740741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45990.579815740741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ref="G360:G423" ca="1" si="6">IFERROR(NOW()-F360,"-")</f>
        <v>45990.579815740741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45990.579815740741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45990.579815740741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45990.579815740741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45990.579815740741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45990.579815740741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45990.579815740741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45990.579815740741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45990.579815740741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45990.579815740741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45990.579815740741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45990.579815740741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45990.579815740741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45990.579815740741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45990.579815740741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45990.579815740741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45990.579815740741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45990.579815740741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45990.579815740741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45990.579815740741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45990.579815740741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45990.579815740741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45990.579815740741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45990.579815740741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45990.579815740741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45990.579815740741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45990.579815740741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45990.579815740741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45990.579815740741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45990.579815740741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45990.579815740741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45990.579815740741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45990.579815740741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45990.579815740741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45990.579815740741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45990.579815740741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45990.579815740741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45990.579815740741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45990.579815740741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45990.579815740741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45990.579815740741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45990.579815740741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45990.579815740741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45990.579815740741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45990.579815740741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45990.579815740741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45990.579815740741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45990.579815740741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45990.579815740741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45990.579815740741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45990.579815740741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45990.579815740741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45990.579815740741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45990.579815740741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45990.579815740741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45990.579815740741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45990.579815740741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45990.579815740741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45990.579815740741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45990.579815740741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45990.579815740741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45990.579815740741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45990.579815740741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45990.579815740741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ref="G424:G487" ca="1" si="7">IFERROR(NOW()-F424,"-")</f>
        <v>45990.579815740741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45990.579815740741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45990.579815740741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45990.579815740741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45990.579815740741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45990.579815740741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45990.579815740741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45990.579815740741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45990.579815740741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45990.579815740741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45990.579815740741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45990.579815740741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45990.579815740741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45990.579815740741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45990.579815740741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45990.579815740741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45990.579815740741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45990.579815740741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45990.579815740741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45990.579815740741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45990.579815740741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45990.579815740741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45990.579815740741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45990.579815740741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45990.579815740741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45990.579815740741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45990.579815740741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45990.579815740741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45990.579815740741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45990.579815740741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45990.579815740741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45990.579815740741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45990.579815740741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45990.579815740741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45990.579815740741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45990.579815740741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45990.579815740741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45990.579815740741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45990.579815740741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45990.579815740741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45990.579815740741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45990.579815740741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45990.579815740741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45990.579815740741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45990.579815740741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45990.579815740741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45990.579815740741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45990.579815740741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45990.579815740741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45990.579815740741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45990.579815740741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45990.579815740741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45990.579815740741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45990.579815740741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45990.579815740741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45990.579815740741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45990.579815740741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45990.579815740741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45990.579815740741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45990.579815740741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45990.579815740741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45990.579815740741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45990.579815740741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45990.579815740741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ref="G488:G551" ca="1" si="8">IFERROR(NOW()-F488,"-")</f>
        <v>45990.579815740741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45990.579815740741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45990.579815740741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45990.579815740741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45990.579815740741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45990.579815740741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45990.579815740741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45990.579815740741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45990.579815740741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45990.579815740741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45990.579815740741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45990.579815740741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45990.579815740741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45990.579815740741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45990.579815740741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45990.579815740741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45990.579815740741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45990.579815740741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45990.579815740741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45990.579815740741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45990.579815740741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45990.579815740741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45990.579815740741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45990.579815740741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45990.579815740741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45990.579815740741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45990.579815740741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45990.579815740741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45990.579815740741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45990.579815740741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45990.579815740741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45990.579815740741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45990.579815740741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45990.579815740741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45990.579815740741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45990.579815740741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45990.579815740741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45990.579815740741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45990.579815740741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45990.579815740741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45990.579815740741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45990.579815740741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45990.579815740741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45990.579815740741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45990.579815740741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45990.579815740741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45990.579815740741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45990.579815740741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45990.579815740741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45990.579815740741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45990.579815740741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45990.579815740741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45990.579815740741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45990.579815740741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45990.579815740741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45990.579815740741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45990.579815740741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45990.579815740741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45990.579815740741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45990.579815740741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45990.579815740741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45990.579815740741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45990.579815740741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45990.579815740741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ref="G552:G615" ca="1" si="9">IFERROR(NOW()-F552,"-")</f>
        <v>45990.579815740741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45990.579815740741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45990.579815740741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45990.579815740741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45990.579815740741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45990.579815740741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45990.579815740741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45990.579815740741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45990.579815740741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45990.579815740741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45990.579815740741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45990.579815740741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45990.579815740741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45990.579815740741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45990.579815740741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45990.579815740741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45990.579815740741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45990.579815740741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45990.579815740741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45990.579815740741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45990.579815740741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45990.579815740741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45990.579815740741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45990.579815740741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45990.579815740741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45990.579815740741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45990.579815740741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45990.579815740741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45990.579815740741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45990.579815740741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45990.579815740741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45990.579815740741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45990.579815740741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45990.579815740741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45990.579815740741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45990.579815740741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45990.579815740741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45990.579815740741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45990.579815740741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45990.579815740741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45990.579815740741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45990.579815740741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45990.579815740741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45990.579815740741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45990.579815740741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45990.579815740741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45990.579815740741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45990.579815740741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45990.579815740741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45990.579815740741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45990.579815740741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45990.579815740741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45990.579815740741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45990.579815740741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45990.579815740741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45990.579815740741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45990.579815740741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45990.579815740741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45990.579815740741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45990.579815740741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45990.579815740741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45990.579815740741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45990.579815740741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45990.579815740741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ref="G616:G679" ca="1" si="10">IFERROR(NOW()-F616,"-")</f>
        <v>45990.579815740741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45990.579815740741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45990.579815740741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45990.579815740741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45990.579815740741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45990.579815740741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45990.579815740741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45990.579815740741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45990.579815740741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45990.579815740741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45990.579815740741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45990.579815740741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45990.579815740741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45990.579815740741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45990.579815740741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45990.579815740741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45990.579815740741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45990.579815740741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45990.579815740741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45990.579815740741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45990.579815740741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45990.579815740741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45990.579815740741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45990.579815740741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45990.579815740741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45990.579815740741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45990.579815740741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45990.579815740741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45990.579815740741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45990.579815740741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45990.579815740741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45990.579815740741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45990.579815740741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45990.579815740741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45990.579815740741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45990.579815740741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45990.579815740741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45990.579815740741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45990.579815740741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45990.579815740741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45990.579815740741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45990.579815740741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45990.579815740741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45990.579815740741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45990.579815740741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45990.579815740741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45990.579815740741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45990.579815740741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45990.579815740741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45990.579815740741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45990.579815740741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45990.579815740741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45990.579815740741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45990.579815740741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45990.579815740741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45990.579815740741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45990.579815740741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45990.579815740741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45990.579815740741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45990.579815740741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45990.579815740741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45990.579815740741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45990.579815740741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45990.579815740741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ref="G680:G743" ca="1" si="11">IFERROR(NOW()-F680,"-")</f>
        <v>45990.579815740741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45990.579815740741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45990.579815740741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45990.579815740741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45990.579815740741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45990.579815740741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45990.579815740741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45990.579815740741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45990.579815740741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45990.579815740741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45990.579815740741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45990.579815740741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45990.579815740741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45990.579815740741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45990.579815740741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45990.579815740741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45990.579815740741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45990.579815740741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45990.579815740741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45990.579815740741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45990.579815740741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45990.579815740741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45990.579815740741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45990.579815740741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45990.579815740741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45990.579815740741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45990.579815740741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45990.579815740741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45990.579815740741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45990.579815740741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45990.579815740741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45990.579815740741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45990.579815740741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45990.579815740741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45990.579815740741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45990.579815740741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45990.579815740741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45990.579815740741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45990.579815740741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45990.579815740741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45990.579815740741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45990.579815740741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45990.579815740741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45990.579815740741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45990.579815740741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45990.579815740741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45990.579815740741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45990.579815740741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45990.579815740741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45990.579815740741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45990.579815740741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45990.579815740741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45990.579815740741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45990.579815740741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45990.579815740741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45990.579815740741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45990.579815740741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45990.579815740741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45990.579815740741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45990.579815740741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45990.579815740741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45990.579815740741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45990.579815740741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45990.579815740741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ref="G744:G807" ca="1" si="12">IFERROR(NOW()-F744,"-")</f>
        <v>45990.579815740741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45990.579815740741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45990.579815740741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45990.579815740741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45990.579815740741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45990.579815740741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45990.579815740741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45990.579815740741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45990.579815740741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45990.579815740741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45990.579815740741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45990.579815740741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45990.579815740741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45990.579815740741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45990.579815740741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45990.579815740741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45990.579815740741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45990.579815740741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45990.579815740741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45990.579815740741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45990.579815740741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45990.579815740741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45990.579815740741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45990.579815740741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45990.579815740741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45990.579815740741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45990.579815740741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45990.579815740741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45990.579815740741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45990.579815740741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45990.579815740741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45990.579815740741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45990.579815740741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45990.579815740741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45990.579815740741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45990.579815740741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45990.579815740741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45990.579815740741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45990.579815740741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45990.579815740741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45990.579815740741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45990.579815740741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45990.579815740741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45990.579815740741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45990.579815740741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45990.579815740741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45990.579815740741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45990.579815740741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45990.579815740741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45990.579815740741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45990.579815740741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45990.579815740741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45990.579815740741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45990.579815740741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45990.579815740741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45990.579815740741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45990.579815740741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45990.579815740741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45990.579815740741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45990.579815740741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45990.579815740741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45990.579815740741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45990.579815740741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45990.579815740741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ref="G808:G871" ca="1" si="13">IFERROR(NOW()-F808,"-")</f>
        <v>45990.579815740741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45990.579815740741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45990.579815740741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45990.579815740741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45990.579815740741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45990.579815740741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45990.579815740741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45990.579815740741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45990.579815740741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45990.579815740741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45990.579815740741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45990.579815740741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45990.579815740741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45990.579815740741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45990.579815740741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45990.579815740741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45990.579815740741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45990.579815740741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45990.579815740741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45990.579815740741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45990.579815740741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45990.579815740741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45990.579815740741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45990.579815740741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45990.579815740741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45990.579815740741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45990.579815740741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45990.579815740741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45990.579815740741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45990.579815740741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45990.579815740741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45990.579815740741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45990.579815740741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45990.579815740741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45990.579815740741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45990.579815740741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45990.579815740741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45990.579815740741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45990.579815740741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45990.579815740741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45990.579815740741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45990.579815740741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45990.579815740741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45990.579815740741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45990.579815740741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45990.579815740741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45990.579815740741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45990.579815740741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45990.579815740741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45990.579815740741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45990.579815740741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45990.579815740741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45990.579815740741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45990.579815740741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45990.579815740741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45990.579815740741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45990.579815740741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45990.579815740741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45990.579815740741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45990.579815740741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45990.579815740741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45990.579815740741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45990.579815740741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45990.579815740741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ref="G872:G935" ca="1" si="14">IFERROR(NOW()-F872,"-")</f>
        <v>45990.579815740741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45990.579815740741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45990.579815740741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45990.579815740741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45990.579815740741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45990.579815740741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45990.579815740741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45990.579815740741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45990.579815740741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45990.579815740741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45990.579815740741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45990.579815740741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45990.579815740741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45990.579815740741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45990.579815740741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45990.579815740741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45990.579815740741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45990.579815740741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45990.579815740741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45990.579815740741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45990.579815740741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45990.579815740741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45990.579815740741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45990.579815740741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45990.579815740741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45990.579815740741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45990.579815740741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45990.579815740741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45990.579815740741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45990.579815740741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45990.579815740741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45990.579815740741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45990.579815740741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45990.579815740741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45990.579815740741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45990.579815740741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45990.579815740741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45990.579815740741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45990.579815740741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45990.579815740741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45990.579815740741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45990.579815740741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45990.579815740741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45990.579815740741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45990.579815740741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45990.579815740741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45990.579815740741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45990.579815740741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45990.579815740741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45990.579815740741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45990.579815740741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45990.579815740741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45990.579815740741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45990.579815740741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45990.579815740741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45990.579815740741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45990.579815740741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45990.579815740741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45990.579815740741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45990.579815740741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45990.579815740741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45990.579815740741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45990.579815740741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45990.579815740741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ref="G936:G950" ca="1" si="15">IFERROR(NOW()-F936,"-")</f>
        <v>45990.579815740741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45990.579815740741</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45990.579815740741</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45990.579815740741</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45990.579815740741</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45990.579815740741</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45990.579815740741</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45990.579815740741</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45990.579815740741</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45990.579815740741</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45990.579815740741</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45990.579815740741</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45990.579815740741</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45990.579815740741</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45990.579815740741</v>
      </c>
      <c r="H950" s="22"/>
      <c r="I950" s="19" t="str">
        <f>IFERROR(VLOOKUP(D950,DB!A:F,6,0),"")</f>
        <v/>
      </c>
      <c r="J950" s="18" t="str">
        <f>IFERROR(VLOOKUP(D950,DB!A:G,7,0),"")</f>
        <v/>
      </c>
      <c r="K950" s="42"/>
      <c r="L950" s="23" t="str">
        <f>IFERROR(VLOOKUP(D950,DB!A:I,9,0),"")</f>
        <v/>
      </c>
    </row>
  </sheetData>
  <dataValidations count="2">
    <dataValidation allowBlank="1" showInputMessage="1" showErrorMessage="1" sqref="E1" xr:uid="{5914219A-CB83-432D-936A-CC0CB6F3982A}"/>
    <dataValidation type="list" allowBlank="1" showInputMessage="1" showErrorMessage="1" sqref="E2:E9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2"/>
  <sheetViews>
    <sheetView workbookViewId="0">
      <selection activeCell="A9" sqref="A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287.09909814814455</v>
      </c>
      <c r="H2" s="92">
        <v>45703.474768518521</v>
      </c>
      <c r="I2" s="92" t="str">
        <f>IFERROR(VLOOKUP(D2,DB!A:F,6,0),"")</f>
        <v>SCECO</v>
      </c>
      <c r="J2" s="92" t="str">
        <f>IFERROR(VLOOKUP(D2,DB!A:G,7,0),"")</f>
        <v>Dead</v>
      </c>
      <c r="K2" s="94" t="s">
        <v>39201</v>
      </c>
      <c r="L2" s="88" t="str">
        <f>IFERROR(VLOOKUP(D2,DB!A:I,9,0),"")</f>
        <v>Latis</v>
      </c>
    </row>
    <row r="3" spans="1:16" ht="31.5" customHeight="1">
      <c r="A3" s="110" t="s">
        <v>39202</v>
      </c>
      <c r="B3" s="88" t="str">
        <f>IFERROR(VLOOKUP(D3,DB!A:K,11,0),"")</f>
        <v>R4</v>
      </c>
      <c r="C3" s="90">
        <v>1</v>
      </c>
      <c r="D3" s="88" t="s">
        <v>37915</v>
      </c>
      <c r="E3" s="91" t="s">
        <v>39106</v>
      </c>
      <c r="F3" s="92">
        <v>45990.191666666666</v>
      </c>
      <c r="G3" s="93">
        <f t="shared" ref="G3:G54" ca="1" si="0">IFERROR(NOW()-F3,"")</f>
        <v>0.38814907407504506</v>
      </c>
      <c r="H3" s="92">
        <v>45989.810358796298</v>
      </c>
      <c r="I3" s="110" t="str">
        <f>IFERROR(VLOOKUP(D3,DB!A:F,6,0),"")</f>
        <v>SCECO</v>
      </c>
      <c r="J3" s="110" t="str">
        <f>IFERROR(VLOOKUP(D3,DB!A:G,7,0),"")</f>
        <v>Dead</v>
      </c>
      <c r="K3" s="94" t="s">
        <v>39203</v>
      </c>
      <c r="L3" s="88" t="str">
        <f>IFERROR(VLOOKUP(D3,DB!A:I,9,0),"")</f>
        <v>Latis</v>
      </c>
    </row>
    <row r="4" spans="1:16" ht="28.5" customHeight="1">
      <c r="A4" s="110" t="s">
        <v>39204</v>
      </c>
      <c r="B4" s="110" t="str">
        <f>IFERROR(VLOOKUP(D4,DB!A:K,11,0),"")</f>
        <v>R4</v>
      </c>
      <c r="C4" s="90">
        <v>1</v>
      </c>
      <c r="D4" s="88" t="s">
        <v>31401</v>
      </c>
      <c r="E4" s="91" t="s">
        <v>39185</v>
      </c>
      <c r="F4" s="92">
        <v>45990.525335648148</v>
      </c>
      <c r="G4" s="93">
        <f t="shared" ca="1" si="0"/>
        <v>5.4480092592712026E-2</v>
      </c>
      <c r="H4" s="92">
        <v>45990.522476851853</v>
      </c>
      <c r="I4" s="110" t="str">
        <f>IFERROR(VLOOKUP(D4,DB!A:F,6,0),"")</f>
        <v>SCECO</v>
      </c>
      <c r="J4" s="110" t="str">
        <f>IFERROR(VLOOKUP(D4,DB!A:G,7,0),"")</f>
        <v>Good</v>
      </c>
      <c r="K4" s="94" t="s">
        <v>39205</v>
      </c>
      <c r="L4" s="88" t="str">
        <f>IFERROR(VLOOKUP(D4,DB!A:I,9,0),"")</f>
        <v>Latis</v>
      </c>
    </row>
    <row r="5" spans="1:16" ht="15" customHeight="1">
      <c r="A5" s="110"/>
      <c r="B5" s="110" t="str">
        <f>IFERROR(VLOOKUP(D5,DB!A:K,11,0),"")</f>
        <v/>
      </c>
      <c r="C5" s="90"/>
      <c r="D5" s="88"/>
      <c r="E5" s="91"/>
      <c r="F5" s="92"/>
      <c r="G5" s="93">
        <f t="shared" ca="1" si="0"/>
        <v>45990.579815740741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45990.579815740741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45990.579815740741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45990.579815740741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45990.579815740741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45990.579815740741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45990.579815740741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45990.579815740741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45990.579815740741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45990.579815740741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45990.579815740741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45990.579815740741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45990.579815740741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45990.579815740741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45990.579815740741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45990.579815740741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45990.579815740741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45990.579815740741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45990.579815740741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45990.579815740741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45990.579815740741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45990.579815740741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45990.579815740741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45990.579815740741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45990.579815740741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45990.579815740741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45990.579815740741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45990.579815740741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45990.579815740741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45990.579815740741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45990.579815740741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45990.579815740741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45990.579815740741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45990.579815740741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45990.579815740741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45990.579815740741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45990.579815740741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45990.579815740741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45990.579815740741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45990.579815740741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45990.579815740741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45990.579815740741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45990.579815740741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45990.579815740741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45990.579815740741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45990.579815740741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45990.579815740741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45990.579815740741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45990.579815740741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45990.579815740741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ref="G55:G118" ca="1" si="1">IFERROR(NOW()-F55,"")</f>
        <v>45990.579815740741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45990.579815740741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45990.579815740741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45990.579815740741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45990.579815740741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45990.579815740741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45990.579815740741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45990.579815740741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45990.579815740741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45990.579815740741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45990.579815740741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45990.579815740741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45990.579815740741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45990.579815740741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45990.579815740741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45990.579815740741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45990.579815740741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45990.579815740741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45990.579815740741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45990.579815740741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45990.579815740741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45990.579815740741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45990.579815740741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45990.579815740741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45990.579815740741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45990.579815740741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45990.579815740741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45990.579815740741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45990.579815740741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45990.579815740741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45990.579815740741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45990.579815740741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45990.579815740741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45990.579815740741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45990.579815740741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45990.579815740741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45990.579815740741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45990.579815740741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45990.579815740741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45990.579815740741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45990.579815740741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45990.579815740741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45990.579815740741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45990.579815740741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45990.579815740741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45990.579815740741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45990.579815740741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45990.579815740741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45990.579815740741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45990.579815740741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45990.579815740741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45990.579815740741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45990.579815740741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45990.579815740741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45990.579815740741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45990.579815740741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45990.579815740741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45990.579815740741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45990.579815740741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45990.579815740741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45990.579815740741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45990.579815740741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45990.579815740741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45990.579815740741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ref="G119:G182" ca="1" si="2">IFERROR(NOW()-F119,"")</f>
        <v>45990.579815740741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45990.579815740741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45990.579815740741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45990.579815740741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45990.579815740741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45990.579815740741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45990.579815740741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45990.579815740741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45990.579815740741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45990.579815740741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45990.579815740741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45990.579815740741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45990.579815740741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45990.579815740741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45990.579815740741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45990.579815740741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45990.579815740741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45990.579815740741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45990.579815740741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45990.579815740741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45990.579815740741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45990.579815740741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45990.579815740741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45990.579815740741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45990.579815740741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45990.579815740741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45990.579815740741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45990.579815740741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45990.579815740741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45990.579815740741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45990.579815740741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45990.579815740741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45990.579815740741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45990.579815740741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45990.579815740741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45990.579815740741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45990.579815740741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45990.579815740741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45990.579815740741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45990.579815740741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45990.579815740741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45990.579815740741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45990.579815740741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45990.579815740741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45990.579815740741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45990.579815740741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45990.579815740741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45990.579815740741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45990.579815740741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45990.579815740741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45990.579815740741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45990.579815740741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45990.579815740741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45990.579815740741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45990.579815740741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45990.579815740741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45990.579815740741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45990.579815740741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45990.579815740741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45990.579815740741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45990.579815740741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45990.579815740741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45990.579815740741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45990.579815740741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ref="G183:G246" ca="1" si="3">IFERROR(NOW()-F183,"")</f>
        <v>45990.579815740741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45990.579815740741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45990.579815740741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45990.579815740741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45990.579815740741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45990.579815740741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45990.579815740741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45990.579815740741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45990.579815740741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45990.579815740741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45990.579815740741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45990.579815740741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45990.579815740741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45990.579815740741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45990.579815740741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45990.579815740741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45990.579815740741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45990.579815740741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45990.579815740741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45990.579815740741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45990.579815740741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45990.579815740741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45990.579815740741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45990.579815740741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45990.579815740741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45990.579815740741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45990.579815740741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45990.579815740741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45990.579815740741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45990.579815740741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45990.579815740741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45990.579815740741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45990.579815740741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45990.579815740741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45990.579815740741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45990.579815740741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45990.579815740741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45990.579815740741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45990.579815740741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45990.579815740741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45990.579815740741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45990.579815740741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45990.579815740741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45990.579815740741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45990.579815740741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45990.579815740741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45990.579815740741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45990.579815740741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45990.579815740741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45990.579815740741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45990.579815740741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45990.579815740741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45990.579815740741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45990.579815740741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45990.579815740741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45990.579815740741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45990.579815740741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45990.579815740741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45990.579815740741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45990.579815740741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45990.579815740741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45990.579815740741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45990.579815740741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45990.579815740741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ref="G247:G292" ca="1" si="4">IFERROR(NOW()-F247,"")</f>
        <v>45990.579815740741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45990.579815740741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45990.579815740741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45990.579815740741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45990.579815740741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45990.579815740741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45990.579815740741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45990.579815740741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45990.579815740741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45990.579815740741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45990.579815740741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45990.579815740741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45990.579815740741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45990.579815740741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45990.579815740741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45990.579815740741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45990.579815740741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45990.579815740741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45990.579815740741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45990.579815740741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45990.579815740741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45990.579815740741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45990.579815740741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45990.579815740741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45990.579815740741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45990.579815740741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45990.579815740741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45990.579815740741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45990.579815740741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45990.579815740741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45990.579815740741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45990.579815740741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45990.579815740741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45990.579815740741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45990.579815740741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45990.579815740741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45990.579815740741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45990.579815740741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45990.579815740741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45990.579815740741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45990.579815740741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45990.579815740741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45990.579815740741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45990.579815740741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45990.579815740741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45990.579815740741</v>
      </c>
      <c r="H292" s="92"/>
      <c r="I292" s="110" t="str">
        <f>IFERROR(VLOOKUP(D292,DB!A:F,6,0),"")</f>
        <v/>
      </c>
      <c r="J292" s="110" t="str">
        <f>IFERROR(VLOOKUP(D292,DB!A:G,7,0),"")</f>
        <v/>
      </c>
      <c r="K292" s="94"/>
      <c r="L292" s="88" t="str">
        <f>IFERROR(VLOOKUP(D292,DB!A:I,9,0),"")</f>
        <v/>
      </c>
    </row>
  </sheetData>
  <dataValidations count="2">
    <dataValidation allowBlank="1" showInputMessage="1" showErrorMessage="1" sqref="E1" xr:uid="{A4F81451-56CC-4543-9497-104C4E44EE4B}"/>
    <dataValidation type="list" allowBlank="1" showInputMessage="1" showErrorMessage="1" sqref="E2:E29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3"/>
  <sheetViews>
    <sheetView workbookViewId="0">
      <selection activeCell="D7" sqref="D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39206</v>
      </c>
      <c r="B2" s="37" t="str">
        <f>IFERROR(VLOOKUP(D2,DB!A:K,11,0),"")</f>
        <v>R5</v>
      </c>
      <c r="C2" s="37">
        <v>3</v>
      </c>
      <c r="D2" s="103" t="s">
        <v>36085</v>
      </c>
      <c r="E2" s="37" t="s">
        <v>39106</v>
      </c>
      <c r="F2" s="38">
        <v>45891.832060185188</v>
      </c>
      <c r="G2" s="105">
        <f ca="1">IFERROR(NOW()-F2,"")</f>
        <v>98.74775555555243</v>
      </c>
      <c r="H2" s="38">
        <v>45891.790393518517</v>
      </c>
      <c r="I2" s="37" t="str">
        <f>IFERROR(VLOOKUP(D2,DB!A:F,6,0),"")</f>
        <v>Generator-SG</v>
      </c>
      <c r="J2" s="37" t="str">
        <f>IFERROR(VLOOKUP(D2,DB!A:G,7,0),"")</f>
        <v>Vandalized</v>
      </c>
      <c r="K2" s="37" t="s">
        <v>39207</v>
      </c>
      <c r="L2" s="37" t="str">
        <f>IFERROR(VLOOKUP(D2,DB!A:I,9,0),"")</f>
        <v>Latis</v>
      </c>
      <c r="M2" s="102"/>
    </row>
    <row r="3" spans="1:13" s="39" customFormat="1" ht="30.75">
      <c r="A3" s="37" t="s">
        <v>39208</v>
      </c>
      <c r="B3" s="37" t="str">
        <f>IFERROR(VLOOKUP(D3,DB!A:K,11,0),"")</f>
        <v>R5</v>
      </c>
      <c r="C3" s="37">
        <v>1</v>
      </c>
      <c r="D3" s="37" t="s">
        <v>33407</v>
      </c>
      <c r="E3" s="37" t="s">
        <v>39185</v>
      </c>
      <c r="F3" s="38">
        <v>45926.188877314817</v>
      </c>
      <c r="G3" s="105">
        <f t="shared" ref="G3" ca="1" si="0">IFERROR(NOW()-F3,"")</f>
        <v>64.390938425924105</v>
      </c>
      <c r="H3" s="38">
        <v>45926.158159722225</v>
      </c>
      <c r="I3" s="37" t="str">
        <f>IFERROR(VLOOKUP(D3,DB!A:F,6,0),"")</f>
        <v>SCECO</v>
      </c>
      <c r="J3" s="37" t="str">
        <f>IFERROR(VLOOKUP(D3,DB!A:G,7,0),"")</f>
        <v>Good</v>
      </c>
      <c r="K3" s="37" t="s">
        <v>39209</v>
      </c>
      <c r="L3" s="37" t="str">
        <f>IFERROR(VLOOKUP(D3,DB!A:I,9,0),"")</f>
        <v>Latis</v>
      </c>
      <c r="M3" s="102"/>
    </row>
    <row r="4" spans="1:13" s="39" customFormat="1" ht="39.75" customHeight="1">
      <c r="A4" s="106" t="s">
        <v>39210</v>
      </c>
      <c r="B4" s="106" t="str">
        <f>IFERROR(VLOOKUP(D4,DB!A:K,11,0),"")</f>
        <v>R5</v>
      </c>
      <c r="C4" s="106">
        <v>1</v>
      </c>
      <c r="D4" s="106" t="s">
        <v>34832</v>
      </c>
      <c r="E4" s="106" t="s">
        <v>39185</v>
      </c>
      <c r="F4" s="107">
        <v>45948.661111111112</v>
      </c>
      <c r="G4" s="108">
        <f t="shared" ref="G4" ca="1" si="1">IFERROR(NOW()-F4,"")</f>
        <v>41.918704629628337</v>
      </c>
      <c r="H4" s="107">
        <v>45948.661111111112</v>
      </c>
      <c r="I4" s="106" t="str">
        <f>IFERROR(VLOOKUP(D4,DB!A:F,6,0),"")</f>
        <v>SCECO</v>
      </c>
      <c r="J4" s="106" t="str">
        <f>IFERROR(VLOOKUP(D4,DB!A:G,7,0),"")</f>
        <v>Dead</v>
      </c>
      <c r="K4" s="106" t="s">
        <v>39211</v>
      </c>
      <c r="L4" s="106" t="str">
        <f>IFERROR(VLOOKUP(D4,DB!A:I,9,0),"")</f>
        <v>Latis</v>
      </c>
    </row>
    <row r="5" spans="1:13" s="39" customFormat="1" ht="30.75">
      <c r="A5" s="106" t="s">
        <v>39212</v>
      </c>
      <c r="B5" s="106" t="str">
        <f>IFERROR(VLOOKUP(D5,DB!A:K,11,0),"")</f>
        <v>R5</v>
      </c>
      <c r="C5" s="106">
        <v>1</v>
      </c>
      <c r="D5" s="106" t="s">
        <v>36592</v>
      </c>
      <c r="E5" s="106" t="s">
        <v>39106</v>
      </c>
      <c r="F5" s="107">
        <v>45981.373298611114</v>
      </c>
      <c r="G5" s="108">
        <f ca="1">IFERROR(NOW()-F5,"")</f>
        <v>9.2065171296271728</v>
      </c>
      <c r="H5" s="139">
        <v>45981.360798611109</v>
      </c>
      <c r="I5" s="106" t="str">
        <f>IFERROR(VLOOKUP(D5,DB!A:F,6,0),"")</f>
        <v>SCECO</v>
      </c>
      <c r="J5" s="106" t="str">
        <f>IFERROR(VLOOKUP(D5,DB!A:G,7,0),"")</f>
        <v>Dead</v>
      </c>
      <c r="K5" s="106" t="s">
        <v>39213</v>
      </c>
      <c r="L5" s="106" t="str">
        <f>IFERROR(VLOOKUP(D5,DB!A:I,9,0),"")</f>
        <v>Latis</v>
      </c>
    </row>
    <row r="6" spans="1:13" ht="30.75">
      <c r="A6" s="37" t="s">
        <v>39214</v>
      </c>
      <c r="B6" s="37" t="str">
        <f>IFERROR(VLOOKUP(D6,DB!A:K,11,0),"")</f>
        <v>R5</v>
      </c>
      <c r="C6" s="37">
        <v>1</v>
      </c>
      <c r="D6" s="106" t="s">
        <v>32138</v>
      </c>
      <c r="E6" s="37" t="s">
        <v>39106</v>
      </c>
      <c r="F6" s="38">
        <v>45989.951909722222</v>
      </c>
      <c r="G6" s="138">
        <f ca="1">IFERROR(NOW()-F6,"")</f>
        <v>0.62790601851884276</v>
      </c>
      <c r="H6" s="38">
        <v>45989.971354166664</v>
      </c>
      <c r="I6" s="37" t="str">
        <f>IFERROR(VLOOKUP(D6,DB!A:F,6,0),"")</f>
        <v>SCECO</v>
      </c>
      <c r="J6" s="37" t="str">
        <f>IFERROR(VLOOKUP(D6,DB!A:G,7,0),"")</f>
        <v>Dead</v>
      </c>
      <c r="K6" s="37" t="s">
        <v>39215</v>
      </c>
      <c r="L6" s="37" t="str">
        <f>IFERROR(VLOOKUP(D6,DB!A:I,9,0),"")</f>
        <v>Latis</v>
      </c>
    </row>
    <row r="7" spans="1:13">
      <c r="A7" s="37" t="s">
        <v>39216</v>
      </c>
      <c r="B7" s="37" t="str">
        <f>IFERROR(VLOOKUP(D7,DB!A:K,11,0),"")</f>
        <v>R5</v>
      </c>
      <c r="C7" s="37">
        <v>1</v>
      </c>
      <c r="D7" s="106" t="s">
        <v>32904</v>
      </c>
      <c r="E7" s="37" t="s">
        <v>39106</v>
      </c>
      <c r="F7" s="38">
        <v>45990.518252314818</v>
      </c>
      <c r="G7" s="138">
        <f ca="1">IFERROR(NOW()-F7,"")</f>
        <v>6.1563425922940951E-2</v>
      </c>
      <c r="H7" s="38">
        <v>45990.335613425923</v>
      </c>
      <c r="I7" s="37" t="str">
        <f>IFERROR(VLOOKUP(D7,DB!A:F,6,0),"")</f>
        <v>SCECO</v>
      </c>
      <c r="J7" s="37" t="str">
        <f>IFERROR(VLOOKUP(D7,DB!A:G,7,0),"")</f>
        <v>Dead</v>
      </c>
      <c r="K7" s="37" t="s">
        <v>39217</v>
      </c>
      <c r="L7" s="37" t="str">
        <f>IFERROR(VLOOKUP(D7,DB!A:I,9,0),"")</f>
        <v>Latis</v>
      </c>
    </row>
    <row r="8" spans="1:13">
      <c r="A8" s="37"/>
      <c r="B8" s="37" t="str">
        <f>IFERROR(VLOOKUP(D8,DB!A:K,11,0),"")</f>
        <v/>
      </c>
      <c r="C8" s="37"/>
      <c r="D8" s="106"/>
      <c r="E8" s="37"/>
      <c r="F8" s="38"/>
      <c r="G8" s="138">
        <f ca="1">IFERROR(NOW()-F8,"")</f>
        <v>45990.579815740741</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45990.579815740741</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45990.579815740741</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45990.579815740741</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45990.579815740741</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45990.579815740741</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45990.579815740741</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45990.579815740741</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45990.579815740741</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45990.579815740741</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45990.579815740741</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45990.579815740741</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45990.579815740741</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45990.579815740741</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45990.579815740741</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45990.579815740741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45990.579815740741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45990.579815740741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45990.579815740741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45990.579815740741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45990.579815740741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45990.579815740741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45990.579815740741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45990.579815740741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45990.579815740741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45990.579815740741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45990.579815740741</v>
      </c>
      <c r="H34" s="38"/>
      <c r="I34" s="37" t="str">
        <f>IFERROR(VLOOKUP(D34,DB!A:F,6,0),"")</f>
        <v/>
      </c>
      <c r="J34" s="37" t="str">
        <f>IFERROR(VLOOKUP(D34,DB!A:G,7,0),"")</f>
        <v/>
      </c>
      <c r="K34" s="37"/>
      <c r="L34" s="37" t="str">
        <f>IFERROR(VLOOKUP(D34,DB!A:I,9,0),"")</f>
        <v/>
      </c>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sheetData>
  <dataValidations count="2">
    <dataValidation allowBlank="1" showInputMessage="1" showErrorMessage="1" sqref="E1" xr:uid="{920C6338-E771-4DAE-8C89-92A9093EA4DE}"/>
    <dataValidation type="list" allowBlank="1" showInputMessage="1" showErrorMessage="1" sqref="E2:E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1"/>
  <sheetViews>
    <sheetView tabSelected="1"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39218</v>
      </c>
      <c r="B2" s="119" t="str">
        <f>IFERROR(VLOOKUP(D2,DB!A:K,11,0),"")</f>
        <v>R6</v>
      </c>
      <c r="C2" s="120">
        <v>3</v>
      </c>
      <c r="D2" s="119" t="s">
        <v>31962</v>
      </c>
      <c r="E2" s="106" t="s">
        <v>39106</v>
      </c>
      <c r="F2" s="121">
        <v>45990.487199074072</v>
      </c>
      <c r="G2" s="72">
        <f ca="1">IFERROR(NOW()-F2,"-")</f>
        <v>9.2616666668618564E-2</v>
      </c>
      <c r="H2" s="121">
        <v>45990.487199074072</v>
      </c>
      <c r="I2" s="119" t="str">
        <f>IFERROR(VLOOKUP(D2,DB!A:F,6,0),"")</f>
        <v>SCECO</v>
      </c>
      <c r="J2" s="119" t="str">
        <f>IFERROR(VLOOKUP(D2,DB!A:G,7,0),"")</f>
        <v>Vandalized+No BB Design</v>
      </c>
      <c r="K2" s="122" t="s">
        <v>39219</v>
      </c>
      <c r="L2" s="140" t="str">
        <f>IFERROR(VLOOKUP(D2,DB!A:I,9,0),"")</f>
        <v>Latis</v>
      </c>
    </row>
    <row r="3" spans="1:16382" ht="31.5" customHeight="1">
      <c r="A3" s="118"/>
      <c r="B3" s="119" t="str">
        <f>IFERROR(VLOOKUP(D3,DB!A:K,11,0),"")</f>
        <v/>
      </c>
      <c r="C3" s="120"/>
      <c r="D3" s="119"/>
      <c r="E3" s="106"/>
      <c r="F3" s="121"/>
      <c r="G3" s="72">
        <f ca="1">IFERROR(NOW()-F3,"-")</f>
        <v>45990.579815740741</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45990.579815740741</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45990.579815740741</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45990.579815740741</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45990.579815740741</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45990.579815740741</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45990.579815740741</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45990.579815740741</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45990.579815740741</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45990.579815740741</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45990.579815740741</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45990.579815740741</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45990.579815740741</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45990.579815740741</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45990.579815740741</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45990.579815740741</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45990.579815740741</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45990.579815740741</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45990.579815740741</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45990.579815740741</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45990.579815740741</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45990.579815740741</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45990.579815740741</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45990.579815740741</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45990.579815740741</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45990.579815740741</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45990.579815740741</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45990.579815740741</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45990.579815740741</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45990.579815740741</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45990.579815740741</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45990.579815740741</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45990.579815740741</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45990.579815740741</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45990.579815740741</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45990.579815740741</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45990.579815740741</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45990.579815740741</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45990.579815740741</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45990.579815740741</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45990.579815740741</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45990.579815740741</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45990.579815740741</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45990.579815740741</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45990.579815740741</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45990.579815740741</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45990.579815740741</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45990.579815740741</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45990.579815740741</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45990.579815740741</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45990.579815740741</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45990.579815740741</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45990.579815740741</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45990.579815740741</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45990.579815740741</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45990.579815740741</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45990.579815740741</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45990.579815740741</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45990.579815740741</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45990.579815740741</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45990.579815740741</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45990.579815740741</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45990.579815740741</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45990.579815740741</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45990.579815740741</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45990.579815740741</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45990.579815740741</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45990.579815740741</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45990.579815740741</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45990.579815740741</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45990.579815740741</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45990.579815740741</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45990.579815740741</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45990.579815740741</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45990.579815740741</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45990.579815740741</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45990.579815740741</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45990.579815740741</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45990.579815740741</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45990.579815740741</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45990.579815740741</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45990.579815740741</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45990.579815740741</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45990.579815740741</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45990.579815740741</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45990.579815740741</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45990.579815740741</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45990.579815740741</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45990.579815740741</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45990.579815740741</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45990.579815740741</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45990.579815740741</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45990.579815740741</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45990.579815740741</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45990.579815740741</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45990.579815740741</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45990.579815740741</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45990.579815740741</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45990.579815740741</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45990.579815740741</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45990.579815740741</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45990.579815740741</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45990.579815740741</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45990.579815740741</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45990.579815740741</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45990.579815740741</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45990.579815740741</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45990.579815740741</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45990.579815740741</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45990.579815740741</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45990.579815740741</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45990.579815740741</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45990.579815740741</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45990.579815740741</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45990.579815740741</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45990.579815740741</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45990.579815740741</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45990.579815740741</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45990.579815740741</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45990.579815740741</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45990.579815740741</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45990.579815740741</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45990.579815740741</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45990.579815740741</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45990.579815740741</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45990.579815740741</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45990.579815740741</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45990.579815740741</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45990.579815740741</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45990.579815740741</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45990.579815740741</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45990.579815740741</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45990.579815740741</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45990.579815740741</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45990.579815740741</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45990.579815740741</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45990.579815740741</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45990.579815740741</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45990.579815740741</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45990.579815740741</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45990.579815740741</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45990.579815740741</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45990.579815740741</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45990.579815740741</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45990.579815740741</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45990.579815740741</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45990.579815740741</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45990.579815740741</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45990.579815740741</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45990.579815740741</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45990.579815740741</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45990.579815740741</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45990.579815740741</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45990.579815740741</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45990.579815740741</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45990.579815740741</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45990.579815740741</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45990.579815740741</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45990.579815740741</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45990.579815740741</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45990.579815740741</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45990.579815740741</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45990.579815740741</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45990.579815740741</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45990.579815740741</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45990.579815740741</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45990.579815740741</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45990.579815740741</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45990.579815740741</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45990.579815740741</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45990.579815740741</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45990.579815740741</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45990.579815740741</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45990.579815740741</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45990.579815740741</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45990.579815740741</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45990.579815740741</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45990.579815740741</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45990.579815740741</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45990.579815740741</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45990.579815740741</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45990.579815740741</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45990.579815740741</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45990.579815740741</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45990.579815740741</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45990.579815740741</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45990.579815740741</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45990.579815740741</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45990.579815740741</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45990.579815740741</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45990.579815740741</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45990.579815740741</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45990.579815740741</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45990.579815740741</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45990.579815740741</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45990.579815740741</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45990.579815740741</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45990.579815740741</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45990.579815740741</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45990.579815740741</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45990.579815740741</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45990.579815740741</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45990.579815740741</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45990.579815740741</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45990.579815740741</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45990.579815740741</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45990.579815740741</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45990.579815740741</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45990.579815740741</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45990.579815740741</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45990.579815740741</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45990.579815740741</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45990.579815740741</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45990.579815740741</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45990.579815740741</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45990.579815740741</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45990.579815740741</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45990.579815740741</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45990.579815740741</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45990.579815740741</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45990.579815740741</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45990.579815740741</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45990.579815740741</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45990.579815740741</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45990.579815740741</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45990.579815740741</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45990.579815740741</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45990.579815740741</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45990.579815740741</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45990.579815740741</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45990.579815740741</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45990.579815740741</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45990.579815740741</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45990.579815740741</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45990.579815740741</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45990.579815740741</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45990.579815740741</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45990.579815740741</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45990.579815740741</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45990.579815740741</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45990.579815740741</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45990.579815740741</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45990.579815740741</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45990.579815740741</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45990.579815740741</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45990.579815740741</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45990.579815740741</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45990.579815740741</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45990.579815740741</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45990.579815740741</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45990.579815740741</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45990.579815740741</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45990.579815740741</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45990.579815740741</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45990.579815740741</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45990.579815740741</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45990.579815740741</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45990.579815740741</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45990.579815740741</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45990.579815740741</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45990.579815740741</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45990.579815740741</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45990.579815740741</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45990.579815740741</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45990.579815740741</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45990.579815740741</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45990.579815740741</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45990.579815740741</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45990.579815740741</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45990.579815740741</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45990.579815740741</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45990.579815740741</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45990.579815740741</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45990.579815740741</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45990.579815740741</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45990.579815740741</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45990.579815740741</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45990.579815740741</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45990.579815740741</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45990.579815740741</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45990.579815740741</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45990.579815740741</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45990.579815740741</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45990.579815740741</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45990.579815740741</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45990.579815740741</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45990.579815740741</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45990.579815740741</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45990.579815740741</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45990.579815740741</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45990.579815740741</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45990.579815740741</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45990.579815740741</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45990.579815740741</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45990.579815740741</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45990.579815740741</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45990.579815740741</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45990.579815740741</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45990.579815740741</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45990.579815740741</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45990.579815740741</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45990.579815740741</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45990.579815740741</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45990.579815740741</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45990.579815740741</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45990.579815740741</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45990.579815740741</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45990.579815740741</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45990.579815740741</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45990.579815740741</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45990.579815740741</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45990.579815740741</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45990.579815740741</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45990.579815740741</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45990.579815740741</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45990.579815740741</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45990.579815740741</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45990.579815740741</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45990.579815740741</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45990.579815740741</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45990.579815740741</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45990.579815740741</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45990.579815740741</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45990.579815740741</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45990.579815740741</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45990.579815740741</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45990.579815740741</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45990.579815740741</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45990.579815740741</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45990.579815740741</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45990.579815740741</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45990.579815740741</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45990.579815740741</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45990.579815740741</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45990.579815740741</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45990.579815740741</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45990.579815740741</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45990.579815740741</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45990.579815740741</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45990.579815740741</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45990.579815740741</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45990.579815740741</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45990.579815740741</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45990.579815740741</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45990.579815740741</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45990.579815740741</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45990.579815740741</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45990.579815740741</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45990.579815740741</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45990.579815740741</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45990.579815740741</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45990.579815740741</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45990.579815740741</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45990.579815740741</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45990.579815740741</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45990.579815740741</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45990.579815740741</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45990.579815740741</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45990.579815740741</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45990.579815740741</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45990.579815740741</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45990.579815740741</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45990.579815740741</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45990.579815740741</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45990.579815740741</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45990.579815740741</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45990.579815740741</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45990.579815740741</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45990.579815740741</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45990.579815740741</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45990.579815740741</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45990.579815740741</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45990.579815740741</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45990.579815740741</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45990.579815740741</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45990.579815740741</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45990.579815740741</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45990.579815740741</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45990.579815740741</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45990.579815740741</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45990.579815740741</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45990.579815740741</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45990.579815740741</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45990.579815740741</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45990.579815740741</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45990.579815740741</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45990.579815740741</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45990.579815740741</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45990.579815740741</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45990.579815740741</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45990.579815740741</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45990.579815740741</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45990.579815740741</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45990.579815740741</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45990.579815740741</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45990.579815740741</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45990.579815740741</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45990.579815740741</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45990.579815740741</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45990.579815740741</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45990.579815740741</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45990.579815740741</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45990.579815740741</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45990.579815740741</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45990.579815740741</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45990.579815740741</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45990.579815740741</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45990.579815740741</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45990.579815740741</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45990.579815740741</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45990.579815740741</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45990.579815740741</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45990.579815740741</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45990.579815740741</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45990.579815740741</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45990.579815740741</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45990.579815740741</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45990.579815740741</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45990.579815740741</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45990.579815740741</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45990.579815740741</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45990.579815740741</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45990.579815740741</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45990.579815740741</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45990.579815740741</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45990.579815740741</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45990.579815740741</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45990.579815740741</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45990.579815740741</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45990.579815740741</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45990.579815740741</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45990.579815740741</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45990.579815740741</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45990.579815740741</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45990.579815740741</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45990.579815740741</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45990.579815740741</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45990.579815740741</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45990.579815740741</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45990.579815740741</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45990.579815740741</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45990.579815740741</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45990.579815740741</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45990.579815740741</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45990.579815740741</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45990.579815740741</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45990.579815740741</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45990.579815740741</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45990.579815740741</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45990.579815740741</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45990.579815740741</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45990.579815740741</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45990.579815740741</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45990.579815740741</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45990.579815740741</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45990.579815740741</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45990.579815740741</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45990.579815740741</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45990.579815740741</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45990.579815740741</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45990.579815740741</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45990.579815740741</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45990.579815740741</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45990.579815740741</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45990.579815740741</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45990.579815740741</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45990.579815740741</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45990.579815740741</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45990.579815740741</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45990.579815740741</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45990.579815740741</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45990.579815740741</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45990.579815740741</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45990.579815740741</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45990.579815740741</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45990.579815740741</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45990.579815740741</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45990.579815740741</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45990.579815740741</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45990.579815740741</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45990.579815740741</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45990.579815740741</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45990.579815740741</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45990.579815740741</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45990.579815740741</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45990.579815740741</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45990.579815740741</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45990.579815740741</v>
      </c>
      <c r="H490" s="121"/>
      <c r="I490" s="119" t="str">
        <f>IFERROR(VLOOKUP(D490,DB!A:F,6,0),"")</f>
        <v/>
      </c>
      <c r="J490" s="119" t="str">
        <f>IFERROR(VLOOKUP(D490,DB!A:G,7,0),"")</f>
        <v/>
      </c>
      <c r="K490" s="122"/>
      <c r="L490" s="140" t="str">
        <f>IFERROR(VLOOKUP(D490,DB!A:I,9,0),"")</f>
        <v/>
      </c>
    </row>
    <row r="491" spans="1:12" ht="31.5" customHeight="1">
      <c r="A491" s="146"/>
      <c r="B491" s="147" t="str">
        <f>IFERROR(VLOOKUP(D491,DB!A:K,11,0),"")</f>
        <v/>
      </c>
      <c r="C491" s="148"/>
      <c r="D491" s="147"/>
      <c r="E491" s="145"/>
      <c r="F491" s="149"/>
      <c r="G491" s="150">
        <f ca="1">IFERROR(NOW()-F491,"-")</f>
        <v>45990.579815740741</v>
      </c>
      <c r="H491" s="149"/>
      <c r="I491" s="147" t="str">
        <f>IFERROR(VLOOKUP(D491,DB!A:F,6,0),"")</f>
        <v/>
      </c>
      <c r="J491" s="147" t="str">
        <f>IFERROR(VLOOKUP(D491,DB!A:G,7,0),"")</f>
        <v/>
      </c>
      <c r="K491" s="151"/>
      <c r="L491" s="152" t="str">
        <f>IFERROR(VLOOKUP(D491,DB!A:I,9,0),"")</f>
        <v/>
      </c>
    </row>
  </sheetData>
  <dataValidations count="2">
    <dataValidation allowBlank="1" showInputMessage="1" showErrorMessage="1" sqref="E1" xr:uid="{9E1BC488-8814-4F8A-8DBE-742B3278AB71}"/>
    <dataValidation type="list" allowBlank="1" showInputMessage="1" showErrorMessage="1" sqref="E2:E49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2025-11-29T10:56:14Z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