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78" documentId="120_S{2AC9BD13-BADA-5192-A53E-5A8FF88502F6}" xr6:coauthVersionLast="47" xr6:coauthVersionMax="47" xr10:uidLastSave="{E414826B-D1C4-4934-B540-2131075E0E94}"/>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<sst xmlns="http://schemas.openxmlformats.org/spreadsheetml/2006/main" count="181616" uniqueCount="39221">
  <si>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</si>
  <si>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</si>
  <si>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</si>
  <si>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</si>
  <si>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</si>
  <si>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</si>
  <si>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</si>
  <si>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</si>
  <si>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</si>
  <si>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</si>
  <si>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</si>
  <si>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</si>
  <si>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</si>
  <si>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</si>
  <si>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</si>
  <si>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</si>
  <si>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</si>
  <si>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</si>
  <si>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</si>
  <si>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</si>
  <si>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</si>
  <si>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</si>
  <si>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</si>
  <si>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</si>
  <si>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</si>
  <si>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</si>
  <si>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</si>
  <si>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</si>
  <si>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</si>
  <si>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</si>
  <si>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</si>
  <si>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</si>
  <si>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</si>
  <si>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</si>
  <si>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</si>
  <si>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</si>
  <si>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</si>
  <si>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</si>
  <si>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</si>
  <si>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</si>
  <si>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</si>
  <si>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</si>
  <si>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</si>
  <si>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</si>
  <si>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</si>
  <si>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</si>
  <si>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</si>
  <si>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</si>
  <si>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</si>
  <si>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</si>
  <si>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</si>
  <si>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</si>
  <si>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</si>
  <si>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</si>
  <si>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</si>
  <si>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</si>
  <si>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</si>
  <si>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</si>
  <si>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</si>
  <si>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</si>
  <si>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</si>
  <si>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</si>
  <si>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</si>
  <si>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</si>
  <si>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</si>
  <si>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</si>
  <si>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</si>
  <si>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</si>
  <si>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</si>
  <si>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</si>
  <si>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</si>
  <si>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</si>
  <si>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</si>
  <si>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</si>
  <si>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</si>
  <si>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</si>
  <si>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</si>
  <si>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</si>
  <si>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</si>
  <si>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</si>
  <si>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</si>
  <si>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</si>
  <si>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</si>
  <si>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</si>
  <si>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</si>
  <si>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</si>
  <si>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</si>
  <si>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</si>
  <si>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</si>
  <si>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</si>
  <si>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</si>
  <si>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</si>
  <si>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</si>
  <si>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</si>
  <si>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</si>
  <si>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</si>
  <si>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</si>
  <si>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</si>
  <si>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</si>
  <si>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</si>
  <si>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</si>
  <si>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</si>
  <si>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</si>
  <si>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</si>
  <si>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</si>
  <si>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</si>
  <si>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</si>
  <si>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</si>
  <si>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</si>
  <si>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</si>
  <si>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</si>
  <si>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</si>
  <si>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</si>
  <si>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</si>
  <si>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</si>
  <si>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</si>
  <si>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</si>
  <si>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</si>
  <si>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</si>
  <si>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</si>
  <si>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</si>
  <si>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</si>
  <si>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</si>
  <si>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</si>
  <si>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</si>
  <si>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</si>
  <si>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</si>
  <si>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</si>
  <si>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</si>
  <si>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</si>
  <si>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</si>
  <si>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</si>
  <si>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</si>
  <si>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</si>
  <si>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</si>
  <si>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</si>
  <si>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</si>
  <si>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</si>
  <si>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</si>
  <si>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</si>
  <si>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</si>
  <si>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</si>
  <si>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</si>
  <si>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</si>
  <si>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</si>
  <si>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</si>
  <si>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</si>
  <si>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</si>
  <si>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</si>
  <si>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</si>
  <si>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</si>
  <si>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</si>
  <si>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</si>
  <si>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</si>
  <si>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</si>
  <si>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</si>
  <si>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</si>
  <si>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</si>
  <si>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</si>
  <si>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</si>
  <si>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</si>
  <si>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</si>
  <si>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</si>
  <si>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</si>
  <si>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</si>
  <si>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</si>
  <si>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</si>
  <si>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</si>
  <si>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</si>
  <si>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</si>
  <si>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</si>
  <si>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</si>
  <si>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</si>
  <si>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</si>
  <si>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</si>
  <si>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</si>
  <si>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</si>
  <si>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</si>
  <si>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</si>
  <si>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</si>
  <si>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</si>
  <si>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</si>
  <si>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</si>
  <si>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</si>
  <si>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</si>
  <si>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</si>
  <si>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</si>
  <si>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</si>
  <si>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</si>
  <si>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</si>
  <si>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</si>
  <si>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</si>
  <si>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</si>
  <si>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</si>
  <si>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</si>
  <si>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</si>
  <si>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</si>
  <si>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</si>
  <si>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</si>
  <si>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</si>
  <si>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</si>
  <si>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</si>
  <si>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</si>
  <si>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</si>
  <si>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</si>
  <si>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</si>
  <si>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</si>
  <si>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</si>
  <si>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</si>
  <si>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</si>
  <si>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</si>
  <si>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</si>
  <si>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</si>
  <si>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</si>
  <si>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</si>
  <si>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</si>
  <si>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</si>
  <si>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</si>
  <si>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</si>
  <si>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</si>
  <si>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</si>
  <si>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</si>
  <si>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</si>
  <si>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</si>
  <si>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</si>
  <si>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</si>
  <si>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</si>
  <si>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</si>
  <si>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</si>
  <si>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</si>
  <si>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</si>
  <si>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</si>
  <si>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</si>
  <si>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</si>
  <si>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</si>
  <si>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</si>
  <si>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</si>
  <si>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</si>
  <si>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</si>
  <si>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</si>
  <si>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</si>
  <si>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</si>
  <si>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</si>
  <si>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</si>
  <si>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</si>
  <si>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</si>
  <si>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</si>
  <si>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</si>
  <si>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</si>
  <si>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</si>
  <si>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</si>
  <si>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</si>
  <si>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</si>
  <si>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</si>
  <si>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</si>
  <si>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</si>
  <si>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</si>
  <si>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</si>
  <si>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</si>
  <si>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</si>
  <si>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</si>
  <si>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</si>
  <si>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</si>
  <si>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</si>
  <si>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</si>
  <si>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</si>
  <si>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</si>
  <si>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</si>
  <si>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</si>
  <si>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</si>
  <si>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</si>
  <si>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</si>
  <si>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</si>
  <si>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</si>
  <si>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</si>
  <si>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</si>
  <si>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</si>
  <si>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</si>
  <si>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</si>
  <si>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</si>
  <si>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</si>
  <si>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</si>
  <si>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</si>
  <si>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</si>
  <si>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</si>
  <si>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</si>
  <si>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</si>
  <si>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</si>
  <si>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</si>
  <si>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</si>
  <si>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</si>
  <si>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</si>
  <si>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</si>
  <si>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</si>
  <si>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</si>
  <si>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</si>
  <si>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</si>
  <si>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</si>
  <si>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</si>
  <si>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</si>
  <si>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</si>
  <si>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</si>
  <si>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</si>
  <si>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</si>
  <si>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</si>
  <si>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</si>
  <si>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</si>
  <si>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</si>
  <si>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</si>
  <si>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</si>
  <si>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</si>
  <si>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</si>
  <si>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</si>
  <si>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</si>
  <si>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</si>
  <si>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</si>
  <si>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</si>
  <si>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</si>
  <si>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</si>
  <si>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</si>
  <si>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</si>
  <si>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</si>
  <si>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</si>
  <si>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</si>
  <si>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</si>
  <si>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</si>
  <si>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</si>
  <si>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</si>
  <si>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</si>
  <si>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</si>
  <si>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</si>
  <si>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</si>
  <si>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</si>
  <si>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</si>
  <si>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</si>
  <si>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</si>
  <si>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</si>
  <si>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</si>
  <si>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</si>
  <si>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</si>
  <si>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</si>
  <si>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</si>
  <si>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</si>
  <si>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</si>
  <si>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</si>
  <si>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</si>
  <si>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</si>
  <si>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</si>
  <si>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</si>
  <si>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</si>
  <si>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</si>
  <si>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</si>
  <si>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</si>
  <si>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</si>
  <si>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</si>
  <si>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</si>
  <si>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</si>
  <si>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</si>
  <si>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</si>
  <si>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</si>
  <si>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</si>
  <si>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</si>
  <si>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</si>
  <si>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</si>
  <si>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</si>
  <si>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</si>
  <si>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</si>
  <si>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</si>
  <si>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</si>
  <si>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</si>
  <si>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</si>
  <si>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</si>
  <si>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</si>
  <si>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</si>
  <si>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</si>
  <si>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</si>
  <si>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</si>
  <si>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</si>
  <si>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</si>
  <si>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</si>
  <si>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</si>
  <si>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</si>
  <si>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</si>
  <si>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</si>
  <si>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</si>
  <si>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</si>
  <si>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</si>
  <si>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</si>
  <si>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</si>
  <si>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</si>
  <si>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</si>
  <si>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</si>
  <si>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</si>
  <si>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</si>
  <si>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</si>
  <si>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</si>
  <si>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</si>
  <si>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</si>
  <si>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</si>
  <si>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</si>
  <si>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</si>
  <si>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</si>
  <si>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</si>
  <si>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</si>
  <si>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</si>
  <si>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</si>
  <si>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</si>
  <si>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</si>
  <si>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</si>
  <si>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</si>
  <si>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</si>
  <si>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</si>
  <si>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</si>
  <si>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</si>
  <si>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</si>
  <si>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</si>
  <si>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</si>
  <si>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</si>
  <si>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</si>
  <si>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</si>
  <si>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</si>
  <si>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</si>
  <si>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</si>
  <si>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</si>
  <si>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</si>
  <si>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</si>
  <si>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</si>
  <si>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</si>
  <si>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</si>
  <si>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</si>
  <si>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</si>
  <si>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</si>
  <si>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</si>
  <si>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</si>
  <si>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</si>
  <si>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</si>
  <si>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</si>
  <si>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</si>
  <si>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</si>
  <si>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</si>
  <si>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</si>
  <si>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</si>
  <si>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</si>
  <si>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</si>
  <si>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</si>
  <si>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</si>
  <si>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</si>
  <si>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</si>
  <si>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</si>
  <si>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</si>
  <si>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</si>
  <si>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</si>
  <si>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</si>
  <si>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</si>
  <si>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</si>
  <si>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</si>
  <si>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</si>
  <si>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</si>
  <si>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</si>
  <si>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</si>
  <si>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</si>
  <si>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</si>
  <si>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</si>
  <si>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</si>
  <si>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</si>
  <si>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</si>
  <si>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</si>
  <si>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</si>
  <si>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</si>
  <si>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</si>
  <si>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</si>
  <si>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</si>
  <si>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</si>
  <si>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</si>
  <si>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</si>
  <si>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</si>
  <si>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</si>
  <si>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</si>
  <si>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</si>
  <si>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</si>
  <si>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</si>
  <si>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</si>
  <si>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</si>
  <si>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</si>
  <si>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</si>
  <si>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</si>
  <si>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</si>
  <si>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</si>
  <si>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</si>
  <si>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</si>
  <si>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</si>
  <si>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</si>
  <si>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</si>
  <si>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</si>
  <si>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</si>
  <si>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</si>
  <si>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</si>
  <si>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</si>
  <si>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</si>
  <si>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</si>
  <si>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</si>
  <si>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</si>
  <si>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</si>
  <si>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</si>
  <si>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</si>
  <si>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</si>
  <si>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</si>
  <si>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</si>
  <si>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</si>
  <si>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</si>
  <si>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</si>
  <si>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</si>
  <si>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</si>
  <si>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</si>
  <si>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</si>
  <si>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</si>
  <si>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</si>
  <si>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</si>
  <si>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</si>
  <si>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</si>
  <si>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</si>
  <si>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</si>
  <si>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</si>
  <si>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</si>
  <si>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</si>
  <si>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</si>
  <si>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</si>
  <si>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</si>
  <si>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</si>
  <si>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</si>
  <si>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</si>
  <si>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</si>
  <si>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</si>
  <si>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</si>
  <si>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</si>
  <si>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</si>
  <si>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</si>
  <si>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</si>
  <si>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</si>
  <si>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</si>
  <si>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</si>
  <si>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</si>
  <si>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</si>
  <si>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</si>
  <si>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</si>
  <si>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</si>
  <si>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</si>
  <si>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</si>
  <si>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</si>
  <si>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</si>
  <si>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</si>
  <si>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</si>
  <si>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</si>
  <si>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</si>
  <si>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</si>
  <si>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</si>
  <si>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</si>
  <si>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</si>
  <si>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</si>
  <si>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</si>
  <si>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</si>
  <si>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</si>
  <si>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</si>
  <si>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</si>
  <si>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</si>
  <si>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</si>
  <si>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</si>
  <si>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</si>
  <si>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</si>
  <si>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</si>
  <si>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</si>
  <si>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</si>
  <si>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</si>
  <si>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</si>
  <si>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</si>
  <si>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</si>
  <si>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</si>
  <si>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</si>
  <si>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</si>
  <si>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</si>
  <si>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</si>
  <si>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</si>
  <si>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</si>
  <si>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</si>
  <si>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</si>
  <si>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</si>
  <si>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</si>
  <si>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</si>
  <si>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</si>
  <si>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</si>
  <si>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</si>
  <si>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</si>
  <si>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</si>
  <si>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</si>
  <si>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</si>
  <si>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</si>
  <si>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</si>
  <si>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</si>
  <si>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</si>
  <si>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</si>
  <si>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</si>
  <si>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</si>
  <si>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</si>
  <si>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</si>
  <si>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</si>
  <si>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</si>
  <si>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</si>
  <si>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</si>
  <si>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</si>
  <si>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</si>
  <si>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</si>
  <si>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</si>
  <si>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</si>
  <si>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</si>
  <si>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</si>
  <si>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</si>
  <si>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</si>
  <si>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</si>
  <si>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</si>
  <si>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</si>
  <si>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</si>
  <si>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</si>
  <si>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</si>
  <si>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</si>
  <si>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</si>
  <si>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</si>
  <si>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</si>
  <si>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</si>
  <si>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</si>
  <si>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</si>
  <si>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</si>
  <si>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</si>
  <si>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</si>
  <si>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</si>
  <si>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</si>
  <si>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</si>
  <si>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</si>
  <si>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</si>
  <si>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</si>
  <si>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</si>
  <si>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</si>
  <si>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</si>
  <si>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</si>
  <si>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</si>
  <si>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</si>
  <si>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</si>
  <si>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</si>
  <si>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</si>
  <si>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</si>
  <si>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</si>
  <si>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</si>
  <si>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</si>
  <si>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</si>
  <si>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</si>
  <si>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</si>
  <si>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</si>
  <si>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</si>
  <si>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</si>
  <si>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</si>
  <si>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</si>
  <si>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</si>
  <si>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</si>
  <si>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</si>
  <si>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</si>
  <si>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</si>
  <si>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</si>
  <si>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</si>
  <si>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</si>
  <si>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</si>
  <si>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</si>
  <si>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</si>
  <si>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</si>
  <si>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</si>
  <si>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</si>
  <si>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</si>
  <si>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</si>
  <si>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</si>
  <si>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</si>
  <si>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</si>
  <si>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</si>
  <si>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</si>
  <si>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</si>
  <si>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</si>
  <si>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</si>
  <si>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</si>
  <si>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</si>
  <si>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</si>
  <si>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</si>
  <si>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</si>
  <si>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</si>
  <si>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</si>
  <si>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</si>
  <si>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</si>
  <si>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</si>
  <si>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</si>
  <si>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</si>
  <si>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</si>
  <si>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</si>
  <si>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</si>
  <si>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</si>
  <si>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</si>
  <si>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</si>
  <si>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</si>
  <si>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</si>
  <si>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</si>
  <si>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</si>
  <si>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</si>
  <si>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</si>
  <si>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</si>
  <si>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</si>
  <si>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</si>
  <si>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</si>
  <si>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</si>
  <si>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</si>
  <si>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</si>
  <si>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</si>
  <si>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</si>
  <si>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</si>
  <si>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</si>
  <si>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</si>
  <si>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</si>
  <si>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</si>
  <si>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</si>
  <si>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</si>
  <si>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</si>
  <si>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</si>
  <si>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</si>
  <si>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</si>
  <si>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</si>
  <si>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</si>
  <si>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</si>
  <si>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</si>
  <si>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</si>
  <si>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</si>
  <si>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</si>
  <si>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</si>
  <si>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</si>
  <si>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</si>
  <si>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</si>
  <si>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</si>
  <si>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</si>
  <si>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</si>
  <si>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</si>
  <si>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</si>
  <si>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</si>
  <si>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</si>
  <si>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</si>
  <si>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</si>
  <si>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</si>
  <si>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</si>
  <si>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</si>
  <si>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</si>
  <si>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</si>
  <si>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</si>
  <si>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</si>
  <si>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</si>
  <si>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</si>
  <si>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</si>
  <si>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</si>
  <si>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</si>
  <si>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</si>
  <si>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</si>
  <si>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</si>
  <si>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</si>
  <si>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</si>
  <si>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</si>
  <si>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</si>
  <si>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</si>
  <si>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</si>
  <si>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</si>
  <si>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</si>
  <si>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</si>
  <si>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</si>
  <si>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</si>
  <si>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</si>
  <si>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</si>
  <si>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</si>
  <si>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</si>
  <si>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</si>
  <si>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</si>
  <si>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</si>
  <si>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</si>
  <si>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</si>
  <si>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</si>
  <si>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</si>
  <si>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</si>
  <si>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</si>
  <si>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</si>
  <si>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</si>
  <si>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</si>
  <si>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</si>
  <si>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</si>
  <si>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</si>
  <si>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</si>
  <si>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</si>
  <si>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</si>
  <si>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</si>
  <si>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</si>
  <si>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</si>
  <si>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</si>
  <si>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</si>
  <si>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</si>
  <si>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</si>
  <si>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</si>
  <si>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</si>
  <si>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</si>
  <si>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</si>
  <si>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</si>
  <si>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</si>
  <si>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</si>
  <si>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</si>
  <si>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</si>
  <si>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</si>
  <si>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</si>
  <si>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</si>
  <si>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</si>
  <si>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</si>
  <si>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</si>
  <si>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</si>
  <si>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</si>
  <si>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</si>
  <si>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</si>
  <si>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</si>
  <si>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</si>
  <si>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</si>
  <si>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</si>
  <si>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</si>
  <si>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</si>
  <si>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</si>
  <si>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</si>
  <si>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</si>
  <si>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</si>
  <si>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</si>
  <si>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</si>
  <si>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</si>
  <si>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</si>
  <si>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</si>
  <si>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</si>
  <si>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</si>
  <si>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</si>
  <si>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</si>
  <si>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</si>
  <si>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</si>
  <si>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</si>
  <si>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</si>
  <si>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</si>
  <si>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</si>
  <si>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</si>
  <si>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</si>
  <si>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</si>
  <si>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</si>
  <si>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</si>
  <si>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</si>
  <si>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</si>
  <si>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</si>
  <si>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</si>
  <si>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</si>
  <si>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</si>
  <si>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</si>
  <si>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</si>
  <si>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</si>
  <si>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</si>
  <si>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</si>
  <si>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</si>
  <si>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</si>
  <si>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</si>
  <si>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</si>
  <si>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</si>
  <si>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</si>
  <si>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</si>
  <si>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</si>
  <si>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</si>
  <si>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</si>
  <si>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</si>
  <si>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</si>
  <si>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</si>
  <si>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</si>
  <si>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</si>
  <si>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</si>
  <si>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</si>
  <si>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</si>
  <si>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</si>
  <si>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</si>
  <si>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</si>
  <si>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</si>
  <si>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</si>
  <si>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</si>
  <si>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</si>
  <si>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</si>
  <si>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</si>
  <si>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</si>
  <si>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</si>
  <si>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</si>
  <si>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</si>
  <si>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</si>
  <si>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</si>
  <si>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</si>
  <si>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</si>
  <si>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</si>
  <si>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</si>
  <si>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</si>
  <si>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</si>
  <si>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</si>
  <si>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</si>
  <si>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</si>
  <si>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</si>
  <si>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</si>
  <si>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</si>
  <si>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</si>
  <si>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</si>
  <si>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</si>
  <si>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</si>
  <si>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</si>
  <si>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</si>
  <si>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</si>
  <si>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</si>
  <si>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</si>
  <si>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</si>
  <si>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</si>
  <si>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</si>
  <si>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</si>
  <si>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</si>
  <si>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</si>
  <si>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</si>
  <si>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</si>
  <si>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</si>
  <si>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</si>
  <si>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</si>
  <si>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</si>
  <si>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</si>
  <si>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</si>
  <si>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</si>
  <si>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</si>
  <si>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</si>
  <si>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</si>
  <si>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</si>
  <si>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</si>
  <si>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</si>
  <si>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</si>
  <si>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</si>
  <si>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</si>
  <si>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</si>
  <si>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</si>
  <si>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</si>
  <si>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</si>
  <si>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</si>
  <si>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</si>
  <si>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</si>
  <si>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</si>
  <si>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</si>
  <si>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</si>
  <si>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</si>
  <si>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</si>
  <si>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</si>
  <si>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</si>
  <si>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</si>
  <si>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</si>
  <si>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</si>
  <si>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</si>
  <si>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</si>
  <si>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</si>
  <si>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</si>
  <si>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</si>
  <si>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</si>
  <si>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</si>
  <si>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</si>
  <si>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</si>
  <si>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</si>
  <si>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</si>
  <si>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</si>
  <si>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</si>
  <si>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</si>
  <si>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</si>
  <si>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</si>
  <si>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</si>
  <si>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</si>
  <si>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</si>
  <si>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</si>
  <si>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</si>
  <si>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</si>
  <si>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</si>
  <si>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</si>
  <si>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</si>
  <si>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</si>
  <si>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</si>
  <si>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</si>
  <si>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</si>
  <si>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</si>
  <si>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</si>
  <si>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</si>
  <si>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</si>
  <si>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</si>
  <si>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</si>
  <si>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</si>
  <si>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</si>
  <si>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</si>
  <si>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</si>
  <si>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</si>
  <si>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</si>
  <si>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</si>
  <si>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</si>
  <si>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</si>
  <si>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</si>
  <si>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</si>
  <si>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</si>
  <si>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</si>
  <si>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</si>
  <si>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</si>
  <si>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</si>
  <si>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</si>
  <si>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</si>
  <si>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</si>
  <si>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</si>
  <si>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</si>
  <si>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</si>
  <si>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</si>
  <si>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</si>
  <si>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</si>
  <si>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</si>
  <si>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</si>
  <si>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</si>
  <si>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</si>
  <si>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</si>
  <si>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</si>
  <si>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</si>
  <si>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</si>
  <si>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</si>
  <si>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</si>
  <si>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</si>
  <si>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</si>
  <si>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</si>
  <si>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</si>
  <si>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</si>
  <si>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</si>
  <si>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</si>
  <si>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</si>
  <si>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</si>
  <si>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</si>
  <si>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</si>
  <si>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</si>
  <si>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</si>
  <si>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</si>
  <si>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</si>
  <si>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</si>
  <si>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</si>
  <si>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</si>
  <si>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</si>
  <si>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</si>
  <si>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</si>
  <si>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</si>
  <si>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</si>
  <si>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</si>
  <si>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</si>
  <si>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</si>
  <si>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</si>
  <si>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</si>
  <si>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</si>
  <si>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</si>
  <si>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</si>
  <si>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</si>
  <si>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</si>
  <si>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</si>
  <si>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</si>
  <si>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</si>
  <si>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</si>
  <si>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</si>
  <si>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</si>
  <si>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</si>
  <si>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</si>
  <si>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</si>
  <si>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</si>
  <si>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</si>
  <si>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</si>
  <si>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</si>
  <si>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</si>
  <si>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</si>
  <si>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</si>
  <si>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</si>
  <si>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</si>
  <si>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</si>
  <si>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</si>
  <si>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</si>
  <si>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</si>
  <si>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</si>
  <si>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</si>
  <si>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</si>
  <si>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</si>
  <si>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</si>
  <si>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</si>
  <si>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</si>
  <si>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</si>
  <si>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</si>
  <si>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</si>
  <si>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</si>
  <si>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</si>
  <si>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</si>
  <si>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</si>
  <si>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</si>
  <si>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</si>
  <si>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</si>
  <si>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</si>
  <si>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</si>
  <si>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</si>
  <si>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</si>
  <si>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</si>
  <si>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</si>
  <si>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</si>
  <si>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</si>
  <si>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</si>
  <si>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</si>
  <si>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</si>
  <si>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</si>
  <si>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</si>
  <si>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</si>
  <si>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</si>
  <si>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</si>
  <si>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</si>
  <si>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</si>
  <si>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</si>
  <si>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</si>
  <si>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</si>
  <si>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</si>
  <si>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</si>
  <si>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</si>
  <si>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</si>
  <si>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</si>
  <si>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</si>
  <si>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</si>
  <si>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</si>
  <si>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</si>
  <si>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</si>
  <si>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</si>
  <si>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</si>
  <si>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</si>
  <si>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</si>
  <si>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</si>
  <si>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</si>
  <si>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</si>
  <si>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</si>
  <si>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</si>
  <si>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</si>
  <si>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</si>
  <si>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</si>
  <si>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</si>
  <si>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</si>
  <si>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</si>
  <si>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</si>
  <si>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</si>
  <si>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</si>
  <si>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</si>
  <si>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</si>
  <si>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</si>
  <si>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</si>
  <si>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</si>
  <si>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</si>
  <si>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</si>
  <si>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</si>
  <si>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</si>
  <si>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</si>
  <si>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</si>
  <si>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</si>
  <si>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</si>
  <si>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</si>
  <si>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</si>
  <si>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</si>
  <si>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</si>
  <si>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</si>
  <si>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</si>
  <si>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</si>
  <si>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</si>
  <si>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</si>
  <si>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</si>
  <si>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</si>
  <si>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</si>
  <si>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</si>
  <si>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</si>
  <si>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</si>
  <si>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</si>
  <si>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</si>
  <si>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</si>
  <si>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</si>
  <si>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</si>
  <si>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</si>
  <si>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</si>
  <si>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</si>
  <si>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</si>
  <si>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</si>
  <si>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</si>
  <si>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</si>
  <si>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</si>
  <si>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</si>
  <si>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</si>
  <si>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</si>
  <si>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</si>
  <si>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</si>
  <si>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</si>
  <si>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</si>
  <si>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</si>
  <si>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</si>
  <si>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</si>
  <si>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</si>
  <si>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</si>
  <si>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</si>
  <si>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</si>
  <si>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</si>
  <si>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</si>
  <si>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</si>
  <si>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</si>
  <si>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</si>
  <si>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</si>
  <si>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</si>
  <si>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</si>
  <si>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</si>
  <si>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</si>
  <si>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</si>
  <si>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</si>
  <si>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</si>
  <si>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</si>
  <si>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</si>
  <si>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</si>
  <si>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</si>
  <si>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</si>
  <si>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</si>
  <si>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</si>
  <si>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</si>
  <si>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</si>
  <si>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</si>
  <si>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</si>
  <si>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</si>
  <si>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</si>
  <si>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</si>
  <si>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</si>
  <si>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</si>
  <si>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</si>
  <si>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</si>
  <si>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</si>
  <si>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</si>
  <si>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</si>
  <si>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</si>
  <si>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</si>
  <si>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</si>
  <si>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</si>
  <si>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</si>
  <si>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</si>
  <si>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</si>
  <si>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</si>
  <si>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</si>
  <si>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</si>
  <si>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</si>
  <si>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</si>
  <si>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</si>
  <si>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</si>
  <si>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</si>
  <si>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</si>
  <si>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</si>
  <si>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</si>
  <si>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</si>
  <si>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</si>
  <si>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</si>
  <si>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</si>
  <si>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</si>
  <si>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</si>
  <si>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</si>
  <si>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</si>
  <si>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</si>
  <si>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</si>
  <si>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</si>
  <si>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</si>
  <si>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</si>
  <si>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</si>
  <si>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</si>
  <si>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</si>
  <si>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</si>
  <si>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</si>
  <si>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</si>
  <si>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</si>
  <si>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</si>
  <si>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</si>
  <si>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</si>
  <si>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</si>
  <si>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</si>
  <si>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</si>
  <si>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</si>
  <si>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</si>
  <si>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</si>
  <si>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</si>
  <si>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</si>
  <si>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</si>
  <si>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</si>
  <si>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</si>
  <si>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</si>
  <si>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</si>
  <si>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</si>
  <si>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</si>
  <si>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</si>
  <si>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</si>
  <si>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</si>
  <si>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</si>
  <si>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</si>
  <si>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</si>
  <si>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</si>
  <si>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</si>
  <si>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</si>
  <si>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</si>
  <si>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</si>
  <si>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</si>
  <si>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</si>
  <si>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</si>
  <si>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</si>
  <si>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</si>
  <si>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</si>
  <si>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</si>
  <si>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</si>
  <si>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</si>
  <si>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</si>
  <si>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</si>
  <si>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</si>
  <si>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</si>
  <si>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</si>
  <si>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</si>
  <si>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</si>
  <si>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</si>
  <si>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</si>
  <si>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</si>
  <si>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</si>
  <si>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</si>
  <si>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</si>
  <si>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</si>
  <si>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</si>
  <si>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</si>
  <si>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</si>
  <si>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</si>
  <si>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</si>
  <si>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</si>
  <si>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</si>
  <si>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</si>
  <si>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</si>
  <si>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</si>
  <si>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</si>
  <si>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</si>
  <si>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</si>
  <si>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</si>
  <si>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</si>
  <si>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</si>
  <si>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</si>
  <si>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</si>
  <si>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</si>
  <si>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</si>
  <si>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</si>
  <si>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</si>
  <si>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</si>
  <si>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</si>
  <si>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</si>
  <si>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</si>
  <si>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</si>
  <si>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</si>
  <si>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</si>
  <si>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</si>
  <si>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</si>
  <si>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</si>
  <si>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</si>
  <si>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</si>
  <si>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</si>
  <si>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</si>
  <si>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</si>
  <si>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</si>
  <si>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</si>
  <si>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</si>
  <si>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</si>
  <si>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</si>
  <si>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</si>
  <si>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</si>
  <si>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</si>
  <si>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</si>
  <si>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</si>
  <si>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</si>
  <si>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</si>
  <si>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</si>
  <si>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</si>
  <si>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</si>
  <si>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</si>
  <si>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</si>
  <si>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</si>
  <si>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</si>
  <si>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</si>
  <si>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</si>
  <si>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</si>
  <si>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</si>
  <si>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</si>
  <si>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</si>
  <si>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</si>
  <si>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</si>
  <si>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</si>
  <si>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</si>
  <si>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</si>
  <si>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</si>
  <si>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</si>
  <si>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</si>
  <si>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</si>
  <si>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</si>
  <si>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</si>
  <si>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</si>
  <si>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</si>
  <si>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</si>
  <si>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</si>
  <si>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</si>
  <si>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</si>
  <si>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</si>
  <si>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</si>
  <si>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</si>
  <si>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</si>
  <si>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</si>
  <si>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</si>
  <si>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</si>
  <si>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</si>
  <si>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</si>
  <si>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</si>
  <si>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</si>
  <si>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</si>
  <si>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</si>
  <si>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</si>
  <si>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</si>
  <si>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</si>
  <si>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</si>
  <si>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</si>
  <si>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</si>
  <si>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</si>
  <si>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</si>
  <si>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</si>
  <si>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</si>
  <si>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</si>
  <si>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</si>
  <si>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</si>
  <si>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</si>
  <si>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</si>
  <si>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</si>
  <si>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</si>
  <si>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</si>
  <si>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</si>
  <si>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</si>
  <si>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</si>
  <si>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</si>
  <si>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</si>
  <si>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</si>
  <si>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</si>
  <si>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</si>
  <si>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</si>
  <si>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</si>
  <si>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</si>
  <si>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</si>
  <si>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</si>
  <si>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</si>
  <si>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</si>
  <si>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</si>
  <si>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</si>
  <si>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</si>
  <si>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</si>
  <si>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</si>
  <si>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</si>
  <si>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</si>
  <si>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</si>
  <si>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</si>
  <si>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</si>
  <si>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</si>
  <si>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</si>
  <si>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</si>
  <si>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</si>
  <si>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</si>
  <si>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</si>
  <si>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</si>
  <si>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</si>
  <si>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</si>
  <si>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</si>
  <si>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</si>
  <si>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</si>
  <si>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</si>
  <si>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</si>
  <si>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</si>
  <si>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</si>
  <si>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</si>
  <si>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</si>
  <si>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</si>
  <si>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</si>
  <si>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</si>
  <si>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</si>
  <si>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</si>
  <si>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</si>
  <si>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</si>
  <si>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</si>
  <si>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</si>
  <si>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</si>
  <si>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</si>
  <si>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</si>
  <si>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</si>
  <si>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</si>
  <si>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</si>
  <si>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</si>
  <si>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</si>
  <si>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</si>
  <si>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</si>
  <si>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</si>
  <si>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</si>
  <si>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</si>
  <si>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</si>
  <si>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</si>
  <si>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</si>
  <si>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</si>
  <si>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</si>
  <si>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</si>
  <si>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</si>
  <si>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</si>
  <si>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</si>
  <si>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</si>
  <si>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</si>
  <si>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</si>
  <si>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</si>
  <si>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</si>
  <si>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</si>
  <si>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</si>
  <si>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</si>
  <si>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</si>
  <si>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</si>
  <si>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</si>
  <si>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</si>
  <si>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</si>
  <si>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</si>
  <si>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</si>
  <si>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</si>
  <si>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</si>
  <si>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</si>
  <si>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</si>
  <si>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</si>
  <si>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</si>
  <si>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</si>
  <si>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</si>
  <si>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</si>
  <si>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</si>
  <si>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</si>
  <si>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</si>
  <si>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</si>
  <si>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</si>
  <si>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</si>
  <si>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</si>
  <si>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</si>
  <si>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</si>
  <si>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</si>
  <si>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</si>
  <si>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</si>
  <si>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</si>
  <si>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</si>
  <si>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</si>
  <si>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</si>
  <si>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</si>
  <si>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</si>
  <si>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</si>
  <si>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</si>
  <si>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</si>
  <si>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</si>
  <si>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</si>
  <si>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</si>
  <si>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</si>
  <si>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</si>
  <si>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</si>
  <si>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</si>
  <si>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</si>
  <si>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</si>
  <si>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</si>
  <si>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</si>
  <si>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</si>
  <si>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</si>
  <si>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</si>
  <si>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</si>
  <si>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</si>
  <si>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</si>
  <si>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</si>
  <si>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</si>
  <si>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</si>
  <si>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</si>
  <si>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</si>
  <si>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</si>
  <si>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</si>
  <si>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</si>
  <si>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</si>
  <si>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</si>
  <si>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</si>
  <si>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</si>
  <si>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</si>
  <si>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</si>
  <si>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</si>
  <si>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</si>
  <si>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</si>
  <si>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</si>
  <si>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</si>
  <si>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</si>
  <si>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</si>
  <si>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</si>
  <si>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</si>
  <si>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</si>
  <si>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</si>
  <si>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</si>
  <si>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</si>
  <si>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</si>
  <si>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</si>
  <si>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</si>
  <si>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</si>
  <si>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</si>
  <si>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</si>
  <si>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</si>
  <si>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</si>
  <si>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</si>
  <si>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</si>
  <si>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</si>
  <si>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</si>
  <si>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</si>
  <si>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</si>
  <si>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</si>
  <si>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</si>
  <si>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</si>
  <si>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</si>
  <si>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</si>
  <si>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</si>
  <si>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</si>
  <si>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</si>
  <si>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</si>
  <si>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</si>
  <si>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</si>
  <si>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</si>
  <si>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</si>
  <si>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</si>
  <si>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</si>
  <si>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</si>
  <si>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</si>
  <si>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</si>
  <si>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</si>
  <si>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</si>
  <si>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</si>
  <si>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</si>
  <si>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</si>
  <si>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</si>
  <si>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</si>
  <si>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</si>
  <si>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</si>
  <si>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</si>
  <si>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</si>
  <si>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</si>
  <si>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</si>
  <si>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</si>
  <si>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</si>
  <si>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</si>
  <si>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</si>
  <si>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</si>
  <si>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</si>
  <si>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</si>
  <si>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</si>
  <si>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</si>
  <si>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</si>
  <si>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</si>
  <si>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</si>
  <si>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</si>
  <si>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</si>
  <si>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</si>
  <si>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</si>
  <si>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</si>
  <si>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</si>
  <si>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</si>
  <si>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</si>
  <si>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</si>
  <si>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</si>
  <si>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</si>
  <si>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</si>
  <si>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</si>
  <si>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</si>
  <si>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</si>
  <si>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</si>
  <si>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</si>
  <si>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</si>
  <si>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</si>
  <si>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</si>
  <si>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</si>
  <si>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</si>
  <si>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</si>
  <si>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</si>
  <si>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</si>
  <si>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</si>
  <si>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</si>
  <si>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</si>
  <si>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</si>
  <si>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</si>
  <si>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</si>
  <si>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</si>
  <si>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</si>
  <si>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</si>
  <si>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</si>
  <si>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</si>
  <si>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</si>
  <si>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</si>
  <si>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</si>
  <si>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</si>
  <si>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</si>
  <si>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</si>
  <si>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</si>
  <si>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</si>
  <si>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</si>
  <si>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</si>
  <si>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</si>
  <si>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</si>
  <si>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</si>
  <si>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</si>
  <si>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</si>
  <si>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</si>
  <si>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</si>
  <si>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</si>
  <si>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</si>
  <si>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</si>
  <si>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</si>
  <si>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</si>
  <si>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</si>
  <si>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</si>
  <si>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</si>
  <si>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</si>
  <si>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</si>
  <si>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</si>
  <si>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</si>
  <si>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</si>
  <si>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</si>
  <si>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</si>
  <si>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</si>
  <si>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</si>
  <si>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</si>
  <si>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</si>
  <si>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</si>
  <si>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</si>
  <si>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</si>
  <si>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</si>
  <si>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</si>
  <si>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</si>
  <si>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</si>
  <si>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</si>
  <si>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</si>
  <si>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</si>
  <si>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</si>
  <si>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</si>
  <si>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</si>
  <si>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</si>
  <si>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</si>
  <si>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</si>
  <si>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</si>
  <si>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</si>
  <si>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</si>
  <si>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</si>
  <si>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</si>
  <si>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</si>
  <si>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</si>
  <si>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</si>
  <si>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</si>
  <si>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</si>
  <si>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</si>
  <si>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</si>
  <si>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</si>
  <si>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</si>
  <si>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</si>
  <si>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</si>
  <si>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</si>
  <si>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</si>
  <si>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</si>
  <si>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</si>
  <si>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</si>
  <si>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</si>
  <si>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</si>
  <si>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</si>
  <si>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</si>
  <si>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</si>
  <si>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</si>
  <si>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</si>
  <si>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</si>
  <si>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</si>
  <si>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</si>
  <si>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</si>
  <si>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</si>
  <si>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</si>
  <si>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</si>
  <si>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</si>
  <si>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</si>
  <si>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</si>
  <si>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</si>
  <si>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</si>
  <si>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</si>
  <si>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</si>
  <si>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</si>
  <si>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</si>
  <si>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</si>
  <si>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</si>
  <si>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</si>
  <si>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</si>
  <si>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</si>
  <si>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</si>
  <si>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</si>
  <si>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</si>
  <si>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</si>
  <si>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</si>
  <si>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</si>
  <si>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</si>
  <si>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</si>
  <si>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</si>
  <si>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</si>
  <si>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</si>
  <si>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</si>
  <si>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</si>
  <si>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</si>
  <si>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</si>
  <si>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</si>
  <si>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</si>
  <si>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</si>
  <si>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</si>
  <si>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</si>
  <si>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</si>
  <si>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</si>
  <si>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</si>
  <si>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</si>
  <si>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</si>
  <si>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</si>
  <si>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</si>
  <si>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</si>
  <si>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</si>
  <si>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</si>
  <si>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</si>
  <si>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</si>
  <si>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</si>
  <si>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</si>
  <si>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</si>
  <si>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</si>
  <si>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</si>
  <si>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</si>
  <si>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</si>
  <si>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</si>
  <si>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</si>
  <si>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</si>
  <si>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</si>
  <si>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</si>
  <si>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</si>
  <si>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</si>
  <si>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</si>
  <si>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</si>
  <si>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</si>
  <si>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</si>
  <si>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</si>
  <si>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</si>
  <si>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</si>
  <si>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</si>
  <si>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</si>
  <si>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</si>
  <si>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</si>
  <si>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</si>
  <si>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</si>
  <si>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</si>
  <si>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</si>
  <si>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</si>
  <si>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</si>
  <si>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</si>
  <si>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</si>
  <si>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</si>
  <si>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</si>
  <si>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</si>
  <si>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</si>
  <si>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</si>
  <si>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</si>
  <si>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</si>
  <si>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</si>
  <si>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</si>
  <si>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</si>
  <si>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</si>
  <si>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</si>
  <si>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</si>
  <si>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</si>
  <si>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</si>
  <si>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</si>
  <si>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</si>
  <si>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</si>
  <si>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</si>
  <si>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</si>
  <si>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</si>
  <si>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</si>
  <si>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</si>
  <si>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</si>
  <si>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</si>
  <si>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</si>
  <si>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</si>
  <si>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</si>
  <si>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</si>
  <si>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</si>
  <si>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</si>
  <si>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</si>
  <si>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</si>
  <si>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</si>
  <si>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</si>
  <si>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</si>
  <si>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</si>
  <si>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</si>
  <si>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</si>
  <si>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</si>
  <si>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</si>
  <si>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</si>
  <si>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</si>
  <si>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</si>
  <si>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</si>
  <si>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</si>
  <si>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</si>
  <si>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</si>
  <si>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</si>
  <si>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</si>
  <si>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</si>
  <si>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</si>
  <si>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</si>
  <si>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</si>
  <si>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</si>
  <si>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</si>
  <si>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</si>
  <si>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</si>
  <si>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</si>
  <si>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</si>
  <si>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</si>
  <si>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</si>
  <si>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</si>
  <si>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</si>
  <si>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</si>
  <si>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</si>
  <si>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</si>
  <si>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</si>
  <si>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</si>
  <si>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</si>
  <si>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</si>
  <si>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</si>
  <si>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</si>
  <si>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</si>
  <si>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</si>
  <si>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</si>
  <si>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</si>
  <si>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</si>
  <si>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</si>
  <si>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</si>
  <si>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</si>
  <si>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</si>
  <si>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</si>
  <si>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</si>
  <si>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</si>
  <si>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</si>
  <si>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</si>
  <si>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</si>
  <si>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</si>
  <si>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</si>
  <si>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</si>
  <si>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</si>
  <si>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</si>
  <si>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</si>
  <si>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</si>
  <si>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</si>
  <si>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</si>
  <si>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</si>
  <si>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</si>
  <si>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</si>
  <si>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</si>
  <si>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</si>
  <si>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</si>
  <si>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</si>
  <si>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</si>
  <si>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</si>
  <si>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</si>
  <si>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</si>
  <si>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</si>
  <si>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</si>
  <si>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</si>
  <si>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</si>
  <si>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</si>
  <si>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</si>
  <si>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</si>
  <si>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</si>
  <si>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</si>
  <si>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</si>
  <si>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</si>
  <si>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</si>
  <si>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</si>
  <si>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</si>
  <si>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</si>
  <si>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</si>
  <si>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</si>
  <si>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</si>
  <si>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</si>
  <si>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</si>
  <si>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</si>
  <si>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</si>
  <si>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</si>
  <si>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</si>
  <si>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</si>
  <si>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</si>
  <si>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</si>
  <si>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</si>
  <si>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</si>
  <si>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</si>
  <si>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</si>
  <si>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</si>
  <si>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</si>
  <si>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</si>
  <si>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</si>
  <si>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</si>
  <si>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</si>
  <si>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</si>
  <si>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</si>
  <si>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</si>
  <si>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</si>
  <si>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</si>
  <si>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</si>
  <si>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</si>
  <si>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</si>
  <si>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</si>
  <si>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</si>
  <si>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</si>
  <si>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</si>
  <si>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</si>
  <si>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</si>
  <si>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</si>
  <si>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</si>
  <si>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</si>
  <si>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</si>
  <si>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</si>
  <si>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</si>
  <si>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</si>
  <si>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</si>
  <si>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</si>
  <si>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</si>
  <si>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</si>
  <si>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</si>
  <si>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</si>
  <si>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</si>
  <si>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</si>
  <si>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</si>
  <si>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</si>
  <si>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</si>
  <si>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</si>
  <si>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</si>
  <si>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</si>
  <si>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</si>
  <si>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</si>
  <si>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</si>
  <si>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</si>
  <si>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</si>
  <si>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</si>
  <si>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</si>
  <si>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</si>
  <si>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</si>
  <si>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</si>
  <si>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</si>
  <si>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</si>
  <si>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</si>
  <si>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</si>
  <si>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</si>
  <si>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</si>
  <si>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</si>
  <si>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</si>
  <si>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</si>
  <si>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</si>
  <si>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</si>
  <si>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</si>
  <si>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</si>
  <si>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</si>
  <si>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</si>
  <si>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</si>
  <si>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</si>
  <si>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</si>
  <si>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</si>
  <si>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</si>
  <si>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</si>
  <si>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</si>
  <si>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</si>
  <si>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</si>
  <si>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</si>
  <si>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</si>
  <si>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</si>
  <si>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</si>
  <si>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</si>
  <si>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</si>
  <si>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</si>
  <si>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</si>
  <si>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</si>
  <si>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</si>
  <si>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</si>
  <si>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</si>
  <si>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</si>
  <si>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</si>
  <si>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</si>
  <si>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</si>
  <si>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</si>
  <si>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</si>
  <si>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</si>
  <si>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</si>
  <si>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</si>
  <si>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</si>
  <si>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</si>
  <si>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</si>
  <si>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</si>
  <si>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</si>
  <si>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</si>
  <si>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</si>
  <si>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</si>
  <si>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</si>
  <si>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</si>
  <si>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</si>
  <si>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</si>
  <si>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</si>
  <si>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</si>
  <si>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</si>
  <si>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</si>
  <si>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</si>
  <si>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</si>
  <si>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</si>
  <si>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</si>
  <si>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</si>
  <si>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</si>
  <si>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</si>
  <si>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</si>
  <si>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</si>
  <si>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</si>
  <si>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</si>
  <si>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</si>
  <si>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</si>
  <si>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</si>
  <si>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</si>
  <si>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</si>
  <si>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</si>
  <si>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</si>
  <si>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</si>
  <si>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</si>
  <si>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</si>
  <si>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</si>
  <si>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</si>
  <si>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</si>
  <si>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</si>
  <si>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</si>
  <si>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</si>
  <si>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</si>
  <si>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</si>
  <si>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</si>
  <si>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</si>
  <si>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</si>
  <si>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</si>
  <si>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</si>
  <si>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</si>
  <si>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</si>
  <si>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</si>
  <si>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</si>
  <si>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</si>
  <si>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</si>
  <si>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</si>
  <si>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</si>
  <si>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</si>
  <si>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</si>
  <si>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</si>
  <si>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</si>
  <si>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</si>
  <si>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</si>
  <si>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</si>
  <si>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</si>
  <si>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</si>
  <si>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</si>
  <si>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</si>
  <si>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</si>
  <si>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</si>
  <si>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</si>
  <si>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</si>
  <si>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</si>
  <si>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</si>
  <si>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</si>
  <si>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</si>
  <si>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</si>
  <si>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</si>
  <si>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</si>
  <si>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</si>
  <si>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</si>
  <si>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</si>
  <si>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</si>
  <si>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</si>
  <si>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</si>
  <si>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</si>
  <si>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</si>
  <si>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</si>
  <si>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</si>
  <si>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</si>
  <si>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</si>
  <si>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</si>
  <si>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</si>
  <si>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</si>
  <si>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</si>
  <si>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</si>
  <si>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</si>
  <si>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</si>
  <si>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</si>
  <si>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</si>
  <si>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</si>
  <si>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</si>
  <si>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</si>
  <si>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</si>
  <si>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</si>
  <si>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</si>
  <si>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</si>
  <si>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</si>
  <si>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</si>
  <si>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</si>
  <si>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</si>
  <si>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</si>
  <si>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</si>
  <si>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</si>
  <si>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</si>
  <si>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</si>
  <si>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</si>
  <si>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</si>
  <si>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</si>
  <si>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</si>
  <si>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</si>
  <si>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</si>
  <si>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</si>
  <si>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</si>
  <si>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</si>
  <si>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</si>
  <si>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</si>
  <si>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</si>
  <si>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</si>
  <si>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</si>
  <si>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</si>
  <si>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</si>
  <si>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</si>
  <si>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</si>
  <si>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</si>
  <si>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</si>
  <si>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</si>
  <si>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</si>
  <si>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</si>
  <si>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</si>
  <si>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</si>
  <si>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</si>
  <si>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</si>
  <si>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</si>
  <si>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</si>
  <si>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</si>
  <si>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</si>
  <si>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</si>
  <si>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</si>
  <si>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</si>
  <si>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</si>
  <si>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</si>
  <si>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</si>
  <si>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</si>
  <si>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</si>
  <si>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</si>
  <si>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</si>
  <si>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</si>
  <si>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</si>
  <si>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</si>
  <si>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</si>
  <si>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</si>
  <si>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</si>
  <si>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</si>
  <si>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</si>
  <si>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</si>
  <si>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</si>
  <si>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</si>
  <si>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</si>
  <si>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</si>
  <si>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</si>
  <si>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</si>
  <si>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</si>
  <si>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</si>
  <si>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</si>
  <si>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</si>
  <si>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</si>
  <si>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</si>
  <si>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</si>
  <si>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</si>
  <si>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</si>
  <si>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</si>
  <si>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</si>
  <si>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</si>
  <si>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</si>
  <si>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</si>
  <si>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</si>
  <si>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</si>
  <si>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</si>
  <si>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</si>
  <si>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</si>
  <si>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</si>
  <si>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</si>
  <si>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</si>
  <si>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</si>
  <si>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</si>
  <si>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</si>
  <si>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</si>
  <si>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</si>
  <si>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</si>
  <si>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</si>
  <si>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</si>
  <si>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</si>
  <si>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</si>
  <si>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</si>
  <si>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</si>
  <si>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</si>
  <si>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</si>
  <si>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</si>
  <si>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</si>
  <si>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</si>
  <si>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</si>
  <si>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</si>
  <si>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</si>
  <si>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</si>
  <si>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</si>
  <si>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</si>
  <si>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</si>
  <si>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</si>
  <si>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</si>
  <si>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</si>
  <si>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</si>
  <si>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</si>
  <si>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</si>
  <si>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</si>
  <si>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</si>
  <si>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</si>
  <si>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</si>
  <si>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</si>
  <si>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</si>
  <si>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</si>
  <si>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</si>
  <si>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</si>
  <si>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</si>
  <si>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</si>
  <si>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</si>
  <si>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</si>
  <si>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</si>
  <si>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</si>
  <si>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</si>
  <si>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</si>
  <si>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</si>
  <si>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</si>
  <si>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</si>
  <si>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</si>
  <si>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</si>
  <si>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</si>
  <si>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</si>
  <si>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</si>
  <si>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</si>
  <si>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</si>
  <si>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</si>
  <si>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</si>
  <si>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</si>
  <si>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</si>
  <si>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</si>
  <si>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</si>
  <si>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</si>
  <si>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</si>
  <si>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</si>
  <si>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</si>
  <si>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</si>
  <si>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</si>
  <si>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</si>
  <si>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</si>
  <si>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</si>
  <si>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</si>
  <si>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</si>
  <si>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</si>
  <si>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</si>
  <si>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</si>
  <si>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</si>
  <si>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</si>
  <si>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</si>
  <si>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</si>
  <si>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</si>
  <si>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</si>
  <si>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</si>
  <si>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</si>
  <si>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</si>
  <si>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</si>
  <si>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</si>
  <si>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</si>
  <si>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</si>
  <si>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</si>
  <si>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</si>
  <si>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</si>
  <si>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</si>
  <si>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</si>
  <si>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</si>
  <si>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</si>
  <si>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</si>
  <si>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</si>
  <si>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</si>
  <si>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</si>
  <si>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</si>
  <si>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</si>
  <si>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</si>
  <si>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</si>
  <si>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</si>
  <si>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</si>
  <si>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</si>
  <si>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</si>
  <si>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</si>
  <si>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</si>
  <si>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</si>
  <si>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</si>
  <si>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</si>
  <si>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</si>
  <si>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</si>
  <si>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</si>
  <si>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</si>
  <si>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</si>
  <si>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</si>
  <si>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</si>
  <si>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</si>
  <si>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</si>
  <si>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</si>
  <si>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</si>
  <si>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</si>
  <si>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</si>
  <si>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</si>
  <si>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</si>
  <si>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</si>
  <si>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</si>
  <si>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</si>
  <si>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</si>
  <si>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</si>
  <si>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</si>
  <si>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</si>
  <si>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</si>
  <si>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</si>
  <si>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</si>
  <si>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</si>
  <si>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</si>
  <si>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</si>
  <si>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</si>
  <si>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</si>
  <si>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</si>
  <si>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</si>
  <si>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</si>
  <si>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</si>
  <si>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</si>
  <si>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</si>
  <si>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</si>
  <si>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</si>
  <si>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</si>
  <si>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</si>
  <si>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</si>
  <si>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</si>
  <si>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</si>
  <si>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</si>
  <si>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</si>
  <si>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</si>
  <si>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</si>
  <si>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</si>
  <si>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</si>
  <si>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</si>
  <si>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</si>
  <si>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</si>
  <si>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</si>
  <si>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</si>
  <si>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</si>
  <si>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</si>
  <si>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</si>
  <si>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</si>
  <si>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</si>
  <si>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</si>
  <si>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</si>
  <si>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</si>
  <si>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</si>
  <si>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</si>
  <si>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</si>
  <si>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</si>
  <si>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</si>
  <si>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</si>
  <si>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</si>
  <si>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</si>
  <si>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</si>
  <si>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</si>
  <si>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</si>
  <si>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</si>
  <si>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</si>
  <si>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</si>
  <si>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</si>
  <si>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</si>
  <si>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</si>
  <si>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</si>
  <si>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</si>
  <si>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</si>
  <si>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</si>
  <si>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</si>
  <si>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</si>
  <si>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</si>
  <si>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</si>
  <si>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</si>
  <si>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</si>
  <si>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</si>
  <si>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</si>
  <si>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</si>
  <si>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</si>
  <si>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</si>
  <si>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</si>
  <si>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</si>
  <si>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</si>
  <si>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</si>
  <si>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</si>
  <si>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</si>
  <si>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</si>
  <si>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</si>
  <si>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</si>
  <si>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</si>
  <si>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</si>
  <si>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</si>
  <si>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</si>
  <si>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</si>
  <si>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</si>
  <si>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</si>
  <si>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</si>
  <si>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</si>
  <si>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</si>
  <si>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</si>
  <si>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</si>
  <si>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</si>
  <si>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</si>
  <si>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</si>
  <si>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</si>
  <si>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</si>
  <si>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</si>
  <si>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</si>
  <si>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</si>
  <si>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</si>
  <si>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</si>
  <si>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</si>
  <si>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</si>
  <si>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</si>
  <si>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</si>
  <si>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</si>
  <si>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</si>
  <si>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</si>
  <si>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</si>
  <si>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</si>
  <si>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</si>
  <si>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</si>
  <si>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</si>
  <si>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</si>
  <si>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</si>
  <si>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</si>
  <si>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</si>
  <si>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</si>
  <si>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</si>
  <si>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</si>
  <si>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</si>
  <si>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</si>
  <si>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</si>
  <si>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</si>
  <si>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</si>
  <si>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</si>
  <si>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</si>
  <si>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</si>
  <si>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</si>
  <si>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</si>
  <si>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</si>
  <si>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</si>
  <si>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</si>
  <si>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</si>
  <si>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</si>
  <si>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</si>
  <si>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</si>
  <si>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</si>
  <si>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</si>
  <si>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</si>
  <si>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</si>
  <si>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</si>
  <si>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</si>
  <si>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</si>
  <si>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</si>
  <si>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</si>
  <si>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</si>
  <si>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</si>
  <si>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</si>
  <si>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</si>
  <si>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</si>
  <si>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</si>
  <si>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</si>
  <si>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</si>
  <si>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</si>
  <si>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</si>
  <si>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</si>
  <si>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</si>
  <si>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</si>
  <si>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</si>
  <si>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</si>
  <si>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</si>
  <si>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</si>
  <si>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</si>
  <si>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</si>
  <si>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</si>
  <si>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</si>
  <si>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</si>
  <si>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</si>
  <si>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</si>
  <si>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</si>
  <si>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</si>
  <si>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</si>
  <si>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</si>
  <si>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</si>
  <si>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</si>
  <si>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</si>
  <si>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</si>
  <si>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</si>
  <si>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</si>
  <si>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</si>
  <si>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</si>
  <si>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</si>
  <si>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</si>
  <si>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</si>
  <si>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</si>
  <si>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</si>
  <si>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</si>
  <si>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</si>
  <si>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</si>
  <si>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</si>
  <si>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</si>
  <si>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</si>
  <si>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</si>
  <si>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</si>
  <si>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</si>
  <si>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</si>
  <si>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</si>
  <si>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</si>
  <si>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</si>
  <si>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</si>
  <si>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</si>
  <si>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</si>
  <si>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</si>
  <si>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</si>
  <si>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</si>
  <si>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</si>
  <si>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</si>
  <si>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</si>
  <si>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</si>
  <si>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</si>
  <si>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</si>
  <si>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</si>
  <si>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</si>
  <si>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</si>
  <si>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</si>
  <si>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</si>
  <si>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</si>
  <si>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</si>
  <si>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</si>
  <si>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</si>
  <si>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</si>
  <si>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</si>
  <si>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</si>
  <si>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</si>
  <si>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</si>
  <si>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</si>
  <si>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</si>
  <si>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</si>
  <si>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</si>
  <si>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</si>
  <si>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</si>
  <si>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</si>
  <si>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</si>
  <si>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</si>
  <si>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</si>
  <si>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</si>
  <si>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</si>
  <si>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</si>
  <si>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</si>
  <si>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</si>
  <si>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</si>
  <si>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</si>
  <si>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</si>
  <si>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</si>
  <si>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</si>
  <si>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</si>
  <si>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</si>
  <si>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</si>
  <si>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</si>
  <si>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</si>
  <si>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</si>
  <si>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</si>
  <si>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</si>
  <si>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</si>
  <si>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</si>
  <si>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</si>
  <si>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</si>
  <si>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</si>
  <si>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</si>
  <si>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</si>
  <si>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</si>
  <si>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</si>
  <si>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</si>
  <si>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</si>
  <si>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</si>
  <si>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</si>
  <si>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</si>
  <si>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</si>
  <si>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</si>
  <si>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</si>
  <si>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</si>
  <si>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</si>
  <si>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</si>
  <si>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</si>
  <si>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</si>
  <si>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</si>
  <si>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</si>
  <si>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</si>
  <si>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</si>
  <si>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</si>
  <si>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</si>
  <si>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</si>
  <si>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</si>
  <si>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</si>
  <si>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</si>
  <si>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</si>
  <si>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</si>
  <si>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</si>
  <si>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</si>
  <si>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</si>
  <si>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</si>
  <si>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</si>
  <si>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</si>
  <si>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</si>
  <si>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</si>
  <si>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</si>
  <si>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</si>
  <si>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</si>
  <si>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</si>
  <si>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</si>
  <si>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</si>
  <si>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</si>
  <si>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</si>
  <si>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</si>
  <si>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</si>
  <si>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</si>
  <si>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</si>
  <si>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</si>
  <si>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</si>
  <si>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</si>
  <si>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</si>
  <si>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</si>
  <si>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</si>
  <si>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</si>
  <si>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</si>
  <si>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</si>
  <si>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</si>
  <si>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</si>
  <si>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</si>
  <si>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</si>
  <si>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</si>
  <si>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</si>
  <si>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</si>
  <si>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</si>
  <si>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</si>
  <si>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</si>
  <si>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</si>
  <si>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</si>
  <si>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</si>
  <si>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</si>
  <si>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</si>
  <si>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</si>
  <si>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</si>
  <si>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</si>
  <si>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</si>
  <si>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</si>
  <si>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</si>
  <si>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</si>
  <si>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</si>
  <si>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</si>
  <si>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</si>
  <si>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</si>
  <si>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</si>
  <si>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</si>
  <si>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</si>
  <si>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</si>
  <si>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</si>
  <si>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</si>
  <si>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</si>
  <si>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</si>
  <si>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</si>
  <si>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</si>
  <si>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</si>
  <si>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</si>
  <si>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</si>
  <si>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</si>
  <si>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</si>
  <si>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</si>
  <si>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</si>
  <si>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</si>
  <si>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</si>
  <si>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</si>
  <si>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</si>
  <si>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</si>
  <si>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</si>
  <si>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</si>
  <si>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</si>
  <si>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</si>
  <si>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</si>
  <si>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</si>
  <si>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</si>
  <si>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</si>
  <si>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</si>
  <si>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</si>
  <si>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</si>
  <si>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</si>
  <si>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</si>
  <si>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</si>
  <si>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</si>
  <si>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</si>
  <si>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</si>
  <si>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</si>
  <si>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</si>
  <si>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</si>
  <si>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</si>
  <si>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</si>
  <si>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</si>
  <si>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</si>
  <si>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</si>
  <si>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</si>
  <si>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</si>
  <si>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</si>
  <si>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</si>
  <si>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</si>
  <si>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</si>
  <si>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</si>
  <si>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</si>
  <si>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</si>
  <si>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</si>
  <si>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</si>
  <si>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</si>
  <si>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</si>
  <si>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</si>
  <si>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</si>
  <si>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</si>
  <si>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</si>
  <si>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</si>
  <si>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</si>
  <si>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</si>
  <si>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</si>
  <si>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</si>
  <si>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</si>
  <si>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</si>
  <si>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</si>
  <si>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</si>
  <si>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</si>
  <si>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</si>
  <si>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</si>
  <si>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</si>
  <si>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</si>
  <si>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</si>
  <si>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</si>
  <si>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</si>
  <si>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</si>
  <si>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</si>
  <si>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</si>
  <si>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</si>
  <si>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</si>
  <si>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</si>
  <si>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</si>
  <si>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</si>
  <si>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</si>
  <si>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</si>
  <si>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</si>
  <si>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</si>
  <si>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</si>
  <si>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</si>
  <si>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</si>
  <si>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</si>
  <si>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</si>
  <si>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</si>
  <si>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</si>
  <si>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</si>
  <si>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</si>
  <si>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</si>
  <si>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</si>
  <si>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</si>
  <si>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</si>
  <si>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</si>
  <si>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</si>
  <si>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</si>
  <si>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</si>
  <si>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</si>
  <si>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</si>
  <si>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</si>
  <si>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</si>
  <si>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</si>
  <si>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</si>
  <si>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</si>
  <si>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</si>
  <si>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</si>
  <si>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</si>
  <si>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</si>
  <si>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</si>
  <si>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</si>
  <si>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</si>
  <si>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</si>
  <si>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</si>
  <si>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</si>
  <si>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</si>
  <si>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</si>
  <si>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</si>
  <si>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</si>
  <si>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</si>
  <si>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</si>
  <si>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</si>
  <si>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</si>
  <si>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</si>
  <si>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</si>
  <si>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</si>
  <si>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</si>
  <si>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</si>
  <si>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</si>
  <si>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</si>
  <si>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</si>
  <si>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</si>
  <si>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</si>
  <si>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</si>
  <si>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</si>
  <si>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</si>
  <si>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</si>
  <si>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</si>
  <si>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</si>
  <si>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</si>
  <si>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</si>
  <si>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</si>
  <si>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</si>
  <si>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</si>
  <si>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</si>
  <si>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</si>
  <si>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</si>
  <si>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</si>
  <si>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</si>
  <si>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</si>
  <si>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</si>
  <si>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</si>
  <si>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</si>
  <si>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</si>
  <si>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</si>
  <si>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</si>
  <si>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</si>
  <si>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</si>
  <si>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</si>
  <si>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</si>
  <si>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</si>
  <si>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</si>
  <si>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</si>
  <si>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</si>
  <si>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</si>
  <si>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</si>
  <si>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</si>
  <si>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</si>
  <si>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</si>
  <si>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</si>
  <si>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</si>
  <si>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</si>
  <si>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</si>
  <si>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</si>
  <si>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</si>
  <si>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</si>
  <si>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</si>
  <si>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</si>
  <si>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</si>
  <si>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</si>
  <si>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</si>
  <si>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</si>
  <si>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</si>
  <si>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</si>
  <si>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</si>
  <si>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</si>
  <si>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</si>
  <si>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</si>
  <si>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</si>
  <si>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</si>
  <si>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</si>
  <si>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</si>
  <si>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</si>
  <si>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</si>
  <si>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</si>
  <si>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</si>
  <si>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</si>
  <si>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</si>
  <si>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</si>
  <si>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</si>
  <si>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</si>
  <si>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</si>
  <si>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</si>
  <si>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</si>
  <si>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</si>
  <si>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</si>
  <si>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</si>
  <si>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</si>
  <si>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</si>
  <si>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</si>
  <si>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</si>
  <si>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</si>
  <si>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</si>
  <si>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</si>
  <si>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</si>
  <si>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</si>
  <si>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</si>
  <si>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</si>
  <si>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</si>
  <si>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</si>
  <si>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</si>
  <si>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</si>
  <si>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</si>
  <si>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</si>
  <si>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</si>
  <si>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</si>
  <si>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</si>
  <si>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</si>
  <si>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</si>
  <si>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</si>
  <si>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</si>
  <si>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</si>
  <si>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</si>
  <si>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</si>
  <si>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</si>
  <si>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</si>
  <si>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</si>
  <si>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</si>
  <si>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</si>
  <si>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</si>
  <si>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</si>
  <si>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</si>
  <si>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</si>
  <si>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</si>
  <si>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</si>
  <si>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</si>
  <si>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</si>
  <si>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</si>
  <si>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</si>
  <si>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</si>
  <si>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</si>
  <si>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</si>
  <si>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</si>
  <si>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</si>
  <si>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</si>
  <si>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</si>
  <si>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</si>
  <si>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</si>
  <si>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</si>
  <si>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</si>
  <si>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</si>
  <si>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</si>
  <si>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</si>
  <si>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</si>
  <si>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</si>
  <si>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</si>
  <si>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</si>
  <si>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</si>
  <si>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</si>
  <si>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</si>
  <si>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</si>
  <si>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</si>
  <si>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</si>
  <si>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</si>
  <si>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</si>
  <si>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</si>
  <si>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</si>
  <si>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</si>
  <si>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</si>
  <si>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</si>
  <si>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</si>
  <si>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</si>
  <si>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</si>
  <si>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</si>
  <si>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</si>
  <si>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</si>
  <si>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</si>
  <si>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</si>
  <si>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</si>
  <si>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</si>
  <si>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</si>
  <si>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</si>
  <si>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</si>
  <si>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</si>
  <si>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</si>
  <si>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</si>
  <si>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</si>
  <si>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</si>
  <si>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</si>
  <si>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</si>
  <si>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</si>
  <si>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</si>
  <si>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</si>
  <si>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</si>
  <si>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</si>
  <si>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</si>
  <si>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</si>
  <si>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</si>
  <si>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</si>
  <si>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</si>
  <si>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</si>
  <si>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</si>
  <si>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</si>
  <si>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</si>
  <si>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</si>
  <si>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</si>
  <si>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</si>
  <si>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</si>
  <si>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</si>
  <si>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</si>
  <si>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</si>
  <si>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</si>
  <si>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</si>
  <si>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</si>
  <si>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</si>
  <si>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</si>
  <si>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</si>
  <si>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</si>
  <si>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</si>
  <si>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</si>
  <si>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</si>
  <si>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</si>
  <si>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</si>
  <si>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</si>
  <si>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</si>
  <si>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</si>
  <si>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</si>
  <si>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</si>
  <si>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</si>
  <si>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</si>
  <si>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</si>
  <si>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</si>
  <si>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</si>
  <si>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</si>
  <si>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</si>
  <si>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</si>
  <si>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</si>
  <si>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</si>
  <si>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</si>
  <si>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</si>
  <si>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</si>
  <si>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</si>
  <si>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</si>
  <si>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</si>
  <si>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</si>
  <si>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</si>
  <si>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</si>
  <si>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</si>
  <si>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</si>
  <si>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</si>
  <si>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</si>
  <si>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</si>
  <si>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</si>
  <si>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</si>
  <si>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</si>
  <si>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</si>
  <si>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</si>
  <si>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</si>
  <si>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</si>
  <si>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</si>
  <si>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</si>
  <si>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</si>
  <si>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</si>
  <si>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</si>
  <si>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</si>
  <si>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</si>
  <si>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</si>
  <si>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</si>
  <si>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</si>
  <si>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</si>
  <si>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</si>
  <si>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</si>
  <si>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</si>
  <si>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</si>
  <si>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</si>
  <si>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</si>
  <si>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</si>
  <si>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</si>
  <si>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</si>
  <si>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</si>
  <si>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</si>
  <si>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</si>
  <si>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</si>
  <si>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</si>
  <si>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</si>
  <si>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</si>
  <si>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</si>
  <si>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</si>
  <si>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</si>
  <si>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</si>
  <si>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</si>
  <si>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</si>
  <si>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</si>
  <si>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</si>
  <si>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</si>
  <si>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</si>
  <si>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</si>
  <si>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</si>
  <si>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</si>
  <si>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</si>
  <si>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</si>
  <si>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</si>
  <si>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</si>
  <si>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</si>
  <si>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</si>
  <si>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</si>
  <si>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</si>
  <si>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</si>
  <si>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</si>
  <si>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</si>
  <si>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</si>
  <si>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</si>
  <si>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</si>
  <si>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</si>
  <si>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</si>
  <si>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</si>
  <si>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</si>
  <si>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</si>
  <si>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</si>
  <si>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</si>
  <si>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</si>
  <si>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</si>
  <si>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</si>
  <si>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</si>
  <si>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</si>
  <si>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</si>
  <si>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</si>
  <si>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</si>
  <si>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</si>
  <si>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</si>
  <si>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</si>
  <si>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</si>
  <si>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</si>
  <si>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</si>
  <si>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</si>
  <si>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</si>
  <si>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</si>
  <si>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</si>
  <si>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</si>
  <si>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</si>
  <si>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</si>
  <si>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</si>
  <si>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</si>
  <si>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</si>
  <si>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</si>
  <si>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</si>
  <si>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</si>
  <si>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</si>
  <si>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</si>
  <si>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</si>
  <si>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</si>
  <si>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</si>
  <si>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</si>
  <si>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</si>
  <si>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</si>
  <si>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</si>
  <si>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</si>
  <si>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</si>
  <si>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</si>
  <si>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</si>
  <si>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</si>
  <si>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</si>
  <si>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</si>
  <si>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</si>
  <si>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</si>
  <si>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</si>
  <si>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</si>
  <si>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</si>
  <si>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</si>
  <si>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</si>
  <si>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</si>
  <si>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</si>
  <si>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</si>
  <si>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</si>
  <si>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</si>
  <si>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</si>
  <si>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</si>
  <si>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</si>
  <si>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</si>
  <si>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</si>
  <si>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</si>
  <si>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</si>
  <si>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</si>
  <si>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</si>
  <si>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</si>
  <si>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</si>
  <si>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</si>
  <si>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</si>
  <si>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</si>
  <si>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</si>
  <si>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</si>
  <si>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</si>
  <si>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</si>
  <si>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</si>
  <si>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</si>
  <si>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</si>
  <si>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</si>
  <si>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</si>
  <si>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</si>
  <si>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</si>
  <si>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</si>
  <si>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</si>
  <si>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</si>
  <si>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</si>
  <si>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</si>
  <si>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</si>
  <si>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</si>
  <si>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</si>
  <si>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</si>
  <si>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</si>
  <si>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</si>
  <si>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</si>
  <si>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</si>
  <si>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</si>
  <si>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</si>
  <si>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</si>
  <si>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</si>
  <si>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</si>
  <si>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</si>
  <si>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</si>
  <si>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</si>
  <si>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</si>
  <si>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</si>
  <si>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</si>
  <si>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</si>
  <si>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</si>
  <si>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</si>
  <si>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</si>
  <si>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</si>
  <si>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</si>
  <si>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</si>
  <si>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</si>
  <si>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</si>
  <si>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</si>
  <si>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</si>
  <si>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</si>
  <si>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</si>
  <si>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</si>
  <si>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</si>
  <si>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</si>
  <si>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</si>
  <si>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</si>
  <si>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</si>
  <si>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</si>
  <si>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</si>
  <si>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</si>
  <si>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</si>
  <si>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</si>
  <si>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</si>
  <si>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</si>
  <si>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</si>
  <si>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</si>
  <si>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</si>
  <si>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</si>
  <si>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</si>
  <si>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</si>
  <si>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</si>
  <si>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</si>
  <si>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</si>
  <si>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</si>
  <si>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</si>
  <si>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</si>
  <si>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</si>
  <si>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</si>
  <si>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</si>
  <si>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</si>
  <si>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</si>
  <si>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</si>
  <si>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</si>
  <si>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</si>
  <si>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</si>
  <si>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</si>
  <si>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</si>
  <si>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</si>
  <si>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</si>
  <si>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</si>
  <si>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</si>
  <si>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</si>
  <si>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</si>
  <si>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</si>
  <si>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</si>
  <si>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</si>
  <si>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</si>
  <si>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</si>
  <si>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</si>
  <si>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</si>
  <si>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</si>
  <si>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</si>
  <si>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</si>
  <si>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</si>
  <si>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</si>
  <si>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</si>
  <si>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</si>
  <si>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</si>
  <si>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</si>
  <si>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</si>
  <si>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</si>
  <si>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</si>
  <si>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</si>
  <si>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</si>
  <si>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</si>
  <si>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</si>
  <si>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</si>
  <si>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</si>
  <si>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</si>
  <si>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</si>
  <si>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</si>
  <si>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</si>
  <si>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</si>
  <si>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</si>
  <si>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</si>
  <si>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</si>
  <si>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</si>
  <si>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</si>
  <si>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</si>
  <si>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</si>
  <si>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</si>
  <si>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</si>
  <si>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</si>
  <si>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</si>
  <si>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</si>
  <si>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</si>
  <si>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</si>
  <si>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</si>
  <si>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</si>
  <si>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</si>
  <si>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</si>
  <si>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</si>
  <si>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</si>
  <si>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</si>
  <si>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</si>
  <si>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</si>
  <si>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</si>
  <si>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</si>
  <si>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</si>
  <si>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</si>
  <si>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</si>
  <si>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</si>
  <si>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</si>
  <si>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</si>
  <si>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</si>
  <si>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</si>
  <si>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</si>
  <si>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</si>
  <si>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</si>
  <si>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</si>
  <si>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</si>
  <si>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</si>
  <si>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</si>
  <si>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</si>
  <si>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</si>
  <si>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</si>
  <si>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</si>
  <si>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</si>
  <si>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</si>
  <si>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</si>
  <si>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</si>
  <si>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</si>
  <si>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</si>
  <si>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</si>
  <si>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</si>
  <si>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</si>
  <si>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</si>
  <si>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</si>
  <si>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</si>
  <si>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</si>
  <si>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</si>
  <si>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</si>
  <si>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</si>
  <si>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</si>
  <si>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</si>
  <si>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</si>
  <si>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</si>
  <si>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</si>
  <si>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</si>
  <si>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</si>
  <si>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</si>
  <si>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</si>
  <si>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</si>
  <si>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</si>
  <si>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</si>
  <si>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</si>
  <si>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</si>
  <si>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</si>
  <si>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</si>
  <si>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</si>
  <si>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</si>
  <si>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</si>
  <si>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</si>
  <si>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</si>
  <si>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</si>
  <si>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</si>
  <si>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</si>
  <si>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</si>
  <si>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</si>
  <si>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</si>
  <si>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</si>
  <si>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</si>
  <si>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</si>
  <si>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</si>
  <si>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</si>
  <si>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</si>
  <si>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</si>
  <si>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</si>
  <si>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</si>
  <si>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</si>
  <si>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</si>
  <si>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</si>
  <si>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</si>
  <si>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</si>
  <si>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</si>
  <si>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</si>
  <si>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</si>
  <si>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</si>
  <si>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</si>
  <si>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</si>
  <si>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</si>
  <si>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</si>
  <si>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</si>
  <si>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</si>
  <si>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</si>
  <si>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</si>
  <si>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</si>
  <si>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</si>
  <si>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</si>
  <si>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</si>
  <si>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</si>
  <si>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</si>
  <si>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</si>
  <si>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</si>
  <si>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</si>
  <si>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</si>
  <si>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</si>
  <si>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</si>
  <si>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</si>
  <si>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</si>
  <si>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</si>
  <si>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</si>
  <si>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</si>
  <si>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</si>
  <si>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</si>
  <si>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</si>
  <si>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</si>
  <si>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</si>
  <si>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</si>
  <si>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</si>
  <si>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</si>
  <si>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</si>
  <si>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</si>
  <si>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</si>
  <si>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</si>
  <si>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</si>
  <si>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</si>
  <si>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</si>
  <si>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</si>
  <si>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</si>
  <si>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</si>
  <si>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</si>
  <si>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</si>
  <si>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</si>
  <si>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</si>
  <si>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</si>
  <si>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</si>
  <si>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</si>
  <si>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</si>
  <si>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</si>
  <si>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</si>
  <si>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</si>
  <si>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</si>
  <si>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</si>
  <si>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</si>
  <si>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</si>
  <si>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</si>
  <si>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</si>
  <si>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</si>
  <si>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</si>
  <si>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</si>
  <si>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</si>
  <si>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</si>
  <si>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</si>
  <si>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</si>
  <si>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</si>
  <si>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</si>
  <si>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</si>
  <si>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</si>
  <si>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</si>
  <si>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</si>
  <si>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</si>
  <si>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</si>
  <si>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</si>
  <si>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</si>
  <si>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</si>
  <si>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</si>
  <si>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</si>
  <si>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</si>
  <si>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</si>
  <si>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</si>
  <si>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</si>
  <si>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</si>
  <si>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</si>
  <si>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</si>
  <si>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</si>
  <si>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</si>
  <si>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</si>
  <si>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</si>
  <si>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</si>
  <si>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</si>
  <si>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</si>
  <si>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</si>
  <si>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</si>
  <si>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</si>
  <si>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</si>
  <si>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</si>
  <si>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</si>
  <si>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</si>
  <si>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</si>
  <si>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</si>
  <si>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</si>
  <si>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</si>
  <si>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</si>
  <si>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</si>
  <si>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</si>
  <si>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</si>
  <si>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</si>
  <si>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</si>
  <si>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</si>
  <si>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</si>
  <si>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</si>
  <si>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</si>
  <si>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</si>
  <si>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</si>
  <si>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</si>
  <si>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</si>
  <si>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</si>
  <si>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</si>
  <si>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</si>
  <si>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</si>
  <si>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</si>
  <si>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</si>
  <si>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</si>
  <si>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</si>
  <si>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</si>
  <si>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</si>
  <si>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</si>
  <si>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</si>
  <si>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</si>
  <si>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</si>
  <si>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</si>
  <si>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</si>
  <si>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</si>
  <si>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</si>
  <si>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</si>
  <si>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</si>
  <si>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</si>
  <si>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</si>
  <si>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</si>
  <si>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</si>
  <si>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</si>
  <si>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</si>
  <si>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</si>
  <si>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</si>
  <si>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</si>
  <si>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</si>
  <si>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</si>
  <si>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</si>
  <si>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</si>
  <si>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</si>
  <si>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</si>
  <si>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</si>
  <si>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</si>
  <si>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</si>
  <si>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</si>
  <si>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</si>
  <si>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</si>
  <si>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</si>
  <si>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</si>
  <si>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</si>
  <si>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</si>
  <si>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</si>
  <si>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</si>
  <si>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</si>
  <si>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</si>
  <si>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</si>
  <si>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</si>
  <si>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</si>
  <si>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</si>
  <si>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</si>
  <si>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</si>
  <si>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</si>
  <si>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</si>
  <si>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</si>
  <si>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</si>
  <si>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</si>
  <si>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</si>
  <si>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</si>
  <si>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</si>
  <si>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</si>
  <si>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</si>
  <si>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</si>
  <si>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</si>
  <si>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</si>
  <si>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</si>
  <si>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</si>
  <si>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</si>
  <si>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</si>
  <si>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</si>
  <si>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</si>
  <si>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</si>
  <si>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</si>
  <si>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</si>
  <si>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</si>
  <si>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</si>
  <si>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</si>
  <si>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</si>
  <si>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</si>
  <si>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</si>
  <si>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</si>
  <si>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</si>
  <si>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</si>
  <si>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</si>
  <si>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</si>
  <si>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</si>
  <si>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</si>
  <si>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</si>
  <si>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</si>
  <si>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</si>
  <si>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</si>
  <si>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</si>
  <si>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</si>
  <si>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</si>
  <si>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</si>
  <si>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</si>
  <si>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</si>
  <si>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</si>
  <si>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</si>
  <si>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</si>
  <si>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</si>
  <si>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</si>
  <si>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</si>
  <si>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</si>
  <si>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</si>
  <si>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</si>
  <si>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</si>
  <si>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</si>
  <si>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</si>
  <si>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</si>
  <si>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</si>
  <si>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</si>
  <si>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</si>
  <si>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</si>
  <si>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</si>
  <si>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</si>
  <si>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</si>
  <si>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</si>
  <si>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</si>
  <si>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</si>
  <si>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</si>
  <si>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</si>
  <si>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</si>
  <si>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</si>
  <si>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</si>
  <si>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</si>
  <si>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</si>
  <si>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</si>
  <si>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</si>
  <si>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</si>
  <si>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</si>
  <si>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</si>
  <si>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</si>
  <si>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</si>
  <si>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</si>
  <si>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</si>
  <si>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</si>
  <si>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</si>
  <si>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</si>
  <si>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</si>
  <si>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</si>
  <si>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</si>
  <si>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</si>
  <si>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</si>
  <si>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</si>
  <si>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</si>
  <si>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</si>
  <si>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</si>
  <si>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</si>
  <si>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</si>
  <si>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</si>
  <si>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</si>
  <si>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</si>
  <si>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</si>
  <si>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</si>
  <si>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</si>
  <si>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</si>
  <si>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</si>
  <si>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</si>
  <si>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</si>
  <si>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</si>
  <si>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</si>
  <si>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</si>
  <si>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</si>
  <si>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</si>
  <si>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</si>
  <si>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</si>
  <si>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</si>
  <si>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</si>
  <si>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</si>
  <si>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</si>
  <si>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</si>
  <si>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</si>
  <si>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</si>
  <si>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</si>
  <si>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</si>
  <si>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</si>
  <si>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</si>
  <si>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</si>
  <si>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</si>
  <si>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</si>
  <si>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</si>
  <si>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</si>
  <si>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</si>
  <si>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</si>
  <si>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</si>
  <si>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</si>
  <si>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</si>
  <si>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</si>
  <si>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</si>
  <si>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</si>
  <si>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</si>
  <si>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</si>
  <si>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</si>
  <si>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</si>
  <si>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</si>
  <si>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</si>
  <si>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</si>
  <si>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</si>
  <si>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</si>
  <si>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</si>
  <si>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</si>
  <si>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</si>
  <si>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</si>
  <si>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</si>
  <si>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</si>
  <si>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</si>
  <si>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</si>
  <si>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</si>
  <si>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</si>
  <si>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</si>
  <si>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</si>
  <si>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</si>
  <si>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</si>
  <si>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</si>
  <si>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</si>
  <si>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</si>
  <si>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</si>
  <si>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</si>
  <si>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</si>
  <si>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</si>
  <si>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</si>
  <si>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</si>
  <si>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</si>
  <si>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</si>
  <si>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</si>
  <si>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</si>
  <si>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</si>
  <si>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</si>
  <si>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</si>
  <si>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</si>
  <si>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</si>
  <si>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</si>
  <si>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</si>
  <si>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</si>
  <si>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</si>
  <si>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</si>
  <si>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</si>
  <si>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</si>
  <si>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</si>
  <si>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</si>
  <si>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</si>
  <si>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</si>
  <si>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</si>
  <si>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</si>
  <si>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</si>
  <si>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</si>
  <si>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</si>
  <si>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</si>
  <si>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</si>
  <si>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</si>
  <si>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</si>
  <si>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</si>
  <si>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</si>
  <si>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</si>
  <si>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</si>
  <si>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</si>
  <si>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</si>
  <si>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</si>
  <si>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</si>
  <si>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</si>
  <si>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</si>
  <si>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</si>
  <si>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</si>
  <si>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</si>
  <si>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</si>
  <si>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</si>
  <si>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</si>
  <si>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</si>
  <si>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</si>
  <si>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</si>
  <si>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</si>
  <si>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</si>
  <si>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</si>
  <si>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</si>
  <si>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</si>
  <si>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</si>
  <si>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</si>
  <si>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</si>
  <si>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</si>
  <si>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</si>
  <si>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</si>
  <si>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</si>
  <si>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</si>
  <si>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</si>
  <si>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</si>
  <si>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</si>
  <si>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</si>
  <si>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</si>
  <si>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</si>
  <si>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</si>
  <si>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</si>
  <si>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</si>
  <si>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</si>
  <si>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</si>
  <si>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</si>
  <si>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</si>
  <si>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</si>
  <si>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</si>
  <si>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</si>
  <si>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</si>
  <si>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</si>
  <si>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</si>
  <si>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</si>
  <si>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</si>
  <si>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</si>
  <si>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</si>
  <si>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</si>
  <si>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</si>
  <si>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</si>
  <si>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</si>
  <si>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</si>
  <si>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</si>
  <si>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</si>
  <si>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</si>
  <si>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</si>
  <si>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</si>
  <si>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</si>
  <si>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</si>
  <si>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</si>
  <si>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</si>
  <si>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</si>
  <si>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</si>
  <si>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</si>
  <si>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</si>
  <si>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</si>
  <si>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</si>
  <si>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</si>
  <si>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</si>
  <si>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</si>
  <si>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</si>
  <si>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</si>
  <si>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</si>
  <si>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</si>
  <si>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</si>
  <si>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</si>
  <si>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</si>
  <si>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</si>
  <si>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</si>
  <si>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</si>
  <si>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</si>
  <si>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</si>
  <si>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</si>
  <si>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</si>
  <si>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</si>
  <si>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</si>
  <si>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</si>
  <si>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</si>
  <si>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</si>
  <si>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</si>
  <si>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</si>
  <si>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</si>
  <si>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</si>
  <si>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</si>
  <si>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</si>
  <si>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</si>
  <si>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</si>
  <si>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</si>
  <si>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</si>
  <si>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</si>
  <si>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</si>
  <si>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</si>
  <si>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</si>
  <si>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</si>
  <si>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</si>
  <si>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</si>
  <si>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</si>
  <si>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</si>
  <si>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</si>
  <si>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</si>
  <si>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</si>
  <si>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</si>
  <si>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</si>
  <si>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</si>
  <si>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</si>
  <si>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</si>
  <si>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</si>
  <si>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</si>
  <si>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</si>
  <si>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</si>
  <si>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</si>
  <si>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</si>
  <si>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</si>
  <si>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</si>
  <si>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</si>
  <si>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</si>
  <si>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</si>
  <si>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</si>
  <si>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</si>
  <si>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</si>
  <si>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</si>
  <si>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</si>
  <si>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</si>
  <si>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</si>
  <si>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</si>
  <si>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</si>
  <si>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</si>
  <si>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</si>
  <si>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</si>
  <si>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</si>
  <si>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</si>
  <si>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</si>
  <si>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</si>
  <si>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</si>
  <si>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</si>
  <si>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</si>
  <si>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</si>
  <si>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</si>
  <si>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</si>
  <si>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</si>
  <si>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</si>
  <si>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</si>
  <si>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</si>
  <si>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</si>
  <si>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</si>
  <si>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</si>
  <si>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</si>
  <si>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</si>
  <si>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</si>
  <si>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</si>
  <si>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</si>
  <si>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</si>
  <si>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</si>
  <si>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</si>
  <si>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</si>
  <si>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</si>
  <si>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</si>
  <si>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</si>
  <si>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</si>
  <si>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</si>
  <si>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</si>
  <si>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</si>
  <si>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</si>
  <si>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</si>
  <si>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</si>
  <si>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</si>
  <si>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</si>
  <si>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</si>
  <si>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</si>
  <si>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</si>
  <si>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</si>
  <si>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</si>
  <si>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</si>
  <si>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</si>
  <si>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</si>
  <si>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</si>
  <si>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</si>
  <si>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</si>
  <si>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</si>
  <si>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</si>
  <si>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</si>
  <si>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</si>
  <si>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</si>
  <si>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</si>
  <si>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</si>
  <si>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</si>
  <si>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</si>
  <si>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</si>
  <si>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</si>
  <si>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</si>
  <si>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</si>
  <si>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</si>
  <si>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</si>
  <si>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</si>
  <si>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</si>
  <si>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</si>
  <si>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</si>
  <si>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</si>
  <si>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</si>
  <si>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</si>
  <si>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</si>
  <si>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</si>
  <si>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</si>
  <si>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</si>
  <si>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</si>
  <si>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</si>
  <si>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</si>
  <si>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</si>
  <si>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</si>
  <si>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</si>
  <si>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</si>
  <si>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</si>
  <si>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</si>
  <si>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</si>
  <si>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</si>
  <si>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</si>
  <si>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</si>
  <si>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</si>
  <si>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</si>
  <si>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</si>
  <si>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</si>
  <si>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</si>
  <si>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</si>
  <si>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</si>
  <si>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</si>
  <si>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</si>
  <si>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</si>
  <si>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</si>
  <si>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</si>
  <si>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</si>
  <si>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</si>
  <si>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</si>
  <si>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</si>
  <si>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</si>
  <si>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</si>
  <si>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</si>
  <si>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</si>
  <si>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</si>
  <si>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</si>
  <si>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</si>
  <si>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</si>
  <si>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</si>
  <si>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</si>
  <si>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</si>
  <si>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</si>
  <si>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</si>
  <si>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</si>
  <si>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</si>
  <si>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</si>
  <si>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</si>
  <si>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</si>
  <si>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</si>
  <si>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</si>
  <si>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</si>
  <si>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</si>
  <si>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</si>
  <si>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</si>
  <si>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</si>
  <si>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</si>
  <si>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</si>
  <si>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</si>
  <si>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</si>
  <si>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</si>
  <si>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</si>
  <si>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</si>
  <si>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</si>
  <si>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</si>
  <si>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</si>
  <si>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</si>
  <si>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</si>
  <si>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</si>
  <si>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</si>
  <si>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</si>
  <si>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</si>
  <si>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</si>
  <si>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</si>
  <si>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</si>
  <si>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</si>
  <si>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</si>
  <si>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</si>
  <si>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</si>
  <si>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</si>
  <si>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</si>
  <si>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</si>
  <si>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</si>
  <si>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</si>
  <si>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</si>
  <si>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</si>
  <si>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</si>
  <si>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</si>
  <si>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</si>
  <si>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</si>
  <si>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</si>
  <si>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</si>
  <si>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</si>
  <si>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</si>
  <si>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</si>
  <si>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</si>
  <si>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</si>
  <si>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</si>
  <si>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</si>
  <si>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</si>
  <si>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</si>
  <si>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</si>
  <si>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</si>
  <si>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</si>
  <si>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</si>
  <si>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</si>
  <si>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</si>
  <si>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</si>
  <si>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</si>
  <si>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</si>
  <si>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</si>
  <si>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</si>
  <si>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</si>
  <si>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</si>
  <si>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</si>
  <si>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</si>
  <si>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</si>
  <si>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</si>
  <si>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</si>
  <si>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</si>
  <si>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</si>
  <si>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</si>
  <si>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</si>
  <si>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</si>
  <si>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</si>
  <si>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</si>
  <si>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</si>
  <si>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</si>
  <si>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</si>
  <si>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</si>
  <si>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</si>
  <si>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</si>
  <si>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</si>
  <si>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</si>
  <si>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</si>
  <si>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</si>
  <si>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</si>
  <si>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</si>
  <si>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</si>
  <si>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</si>
  <si>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</si>
  <si>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</si>
  <si>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</si>
  <si>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</si>
  <si>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</si>
  <si>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</si>
  <si>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</si>
  <si>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</si>
  <si>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</si>
  <si>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</si>
  <si>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</si>
  <si>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</si>
  <si>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</si>
  <si>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</si>
  <si>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</si>
  <si>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</si>
  <si>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</si>
  <si>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</si>
  <si>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</si>
  <si>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</si>
  <si>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</si>
  <si>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</si>
  <si>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</si>
  <si>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</si>
  <si>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</si>
  <si>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</si>
  <si>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</si>
  <si>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</si>
  <si>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</si>
  <si>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</si>
  <si>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</si>
  <si>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</si>
  <si>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</si>
  <si>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</si>
  <si>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</si>
  <si>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</si>
  <si>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</si>
  <si>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</si>
  <si>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</si>
  <si>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</si>
  <si>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</si>
  <si>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</si>
  <si>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</si>
  <si>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</si>
  <si>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</si>
  <si>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</si>
  <si>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</si>
  <si>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</si>
  <si>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</si>
  <si>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</si>
  <si>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</si>
  <si>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</si>
  <si>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</si>
  <si>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</si>
  <si>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</si>
  <si>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</si>
  <si>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</si>
  <si>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</si>
  <si>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</si>
  <si>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</si>
  <si>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</si>
  <si>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</si>
  <si>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</si>
  <si>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</si>
  <si>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</si>
  <si>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</si>
  <si>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</si>
  <si>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</si>
  <si>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</si>
  <si>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</si>
  <si>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</si>
  <si>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</si>
  <si>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</si>
  <si>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</si>
  <si>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</si>
  <si>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</si>
  <si>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</si>
  <si>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</si>
  <si>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</si>
  <si>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</si>
  <si>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</si>
  <si>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</si>
  <si>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</si>
  <si>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</si>
  <si>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</si>
  <si>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</si>
  <si>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</si>
  <si>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</si>
  <si>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</si>
  <si>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</si>
  <si>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</si>
  <si>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</si>
  <si>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</si>
  <si>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</si>
  <si>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</si>
  <si>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</si>
  <si>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</si>
  <si>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</si>
  <si>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</si>
  <si>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</si>
  <si>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</si>
  <si>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</si>
  <si>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</si>
  <si>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</si>
  <si>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</si>
  <si>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</si>
  <si>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</si>
  <si>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</si>
  <si>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</si>
  <si>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</si>
  <si>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</si>
  <si>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</si>
  <si>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</si>
  <si>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</si>
  <si>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</si>
  <si>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</si>
  <si>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</si>
  <si>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</si>
  <si>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</si>
  <si>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</si>
  <si>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</si>
  <si>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</si>
  <si>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</si>
  <si>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</si>
  <si>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</si>
  <si>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</si>
  <si>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</si>
  <si>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</si>
  <si>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</si>
  <si>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</si>
  <si>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</si>
  <si>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</si>
  <si>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</si>
  <si>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</si>
  <si>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</si>
  <si>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</si>
  <si>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</si>
  <si>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</si>
  <si>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</si>
  <si>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</si>
  <si>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</si>
  <si>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</si>
  <si>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</si>
  <si>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</si>
  <si>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</si>
  <si>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</si>
  <si>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</si>
  <si>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</si>
  <si>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</si>
  <si>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</si>
  <si>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</si>
  <si>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</si>
  <si>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</si>
  <si>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</si>
  <si>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</si>
  <si>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</si>
  <si>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</si>
  <si>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</si>
  <si>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</si>
  <si>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</si>
  <si>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</si>
  <si>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</si>
  <si>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</si>
  <si>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</si>
  <si>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</si>
  <si>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</si>
  <si>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</si>
  <si>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</si>
  <si>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</si>
  <si>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</si>
  <si>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</si>
  <si>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</si>
  <si>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</si>
  <si>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</si>
  <si>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</si>
  <si>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</si>
  <si>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</si>
  <si>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</si>
  <si>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</si>
  <si>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</si>
  <si>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</si>
  <si>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</si>
  <si>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</si>
  <si>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</si>
  <si>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</si>
  <si>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</si>
  <si>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</si>
  <si>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</si>
  <si>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</si>
  <si>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</si>
  <si>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</si>
  <si>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</si>
  <si>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</si>
  <si>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</si>
  <si>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</si>
  <si>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</si>
  <si>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</si>
  <si>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</si>
  <si>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</si>
  <si>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</si>
  <si>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</si>
  <si>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</si>
  <si>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</si>
  <si>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</si>
  <si>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</si>
  <si>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</si>
  <si>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</si>
  <si>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</si>
  <si>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</si>
  <si>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</si>
  <si>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</si>
  <si>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</si>
  <si>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</si>
  <si>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</si>
  <si>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</si>
  <si>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</si>
  <si>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</si>
  <si>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</si>
  <si>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</si>
  <si>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</si>
  <si>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</si>
  <si>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</si>
  <si>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</si>
  <si>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</si>
  <si>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</si>
  <si>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</si>
  <si>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</si>
  <si>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</si>
  <si>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</si>
  <si>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</si>
  <si>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</si>
  <si>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</si>
  <si>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</si>
  <si>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</si>
  <si>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</si>
  <si>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</si>
  <si>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</si>
  <si>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</si>
  <si>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</si>
  <si>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</si>
  <si>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</si>
  <si>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</si>
  <si>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</si>
  <si>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</si>
  <si>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</si>
  <si>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</si>
  <si>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</si>
  <si>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</si>
  <si>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</si>
  <si>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</si>
  <si>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</si>
  <si>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</si>
  <si>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</si>
  <si>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</si>
  <si>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</si>
  <si>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</si>
  <si>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</si>
  <si>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</si>
  <si>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</si>
  <si>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</si>
  <si>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</si>
  <si>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</si>
  <si>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</si>
  <si>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</si>
  <si>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</si>
  <si>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</si>
  <si>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</si>
  <si>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</si>
  <si>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</si>
  <si>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</si>
  <si>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</si>
  <si>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</si>
  <si>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</si>
  <si>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</si>
  <si>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</si>
  <si>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</si>
  <si>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</si>
  <si>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</si>
  <si>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</si>
  <si>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</si>
  <si>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</si>
  <si>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</si>
  <si>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</si>
  <si>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</si>
  <si>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</si>
  <si>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</si>
  <si>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</si>
  <si>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</si>
  <si>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</si>
  <si>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</si>
  <si>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</si>
  <si>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</si>
  <si>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</si>
  <si>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</si>
  <si>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</si>
  <si>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</si>
  <si>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</si>
  <si>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</si>
  <si>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</si>
  <si>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</si>
  <si>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</si>
  <si>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</si>
  <si>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</si>
  <si>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</si>
  <si>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</si>
  <si>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</si>
  <si>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</si>
  <si>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</si>
  <si>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</si>
  <si>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</si>
  <si>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</si>
  <si>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</si>
  <si>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</si>
  <si>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</si>
  <si>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</si>
  <si>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</si>
  <si>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</si>
  <si>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</si>
  <si>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</si>
  <si>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</si>
  <si>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</si>
  <si>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</si>
  <si>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</si>
  <si>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</si>
  <si>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</si>
  <si>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</si>
  <si>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</si>
  <si>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</si>
  <si>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</si>
  <si>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</si>
  <si>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</si>
  <si>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</si>
  <si>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</si>
  <si>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</si>
  <si>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</si>
  <si>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</si>
  <si>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</si>
  <si>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</si>
  <si>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</si>
  <si>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</si>
  <si>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</si>
  <si>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</si>
  <si>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</si>
  <si>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</si>
  <si>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</si>
  <si>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</si>
  <si>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</si>
  <si>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</si>
  <si>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</si>
  <si>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</si>
  <si>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</si>
  <si>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</si>
  <si>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</si>
  <si>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</si>
  <si>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</si>
  <si>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</si>
  <si>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</si>
  <si>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</si>
  <si>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</si>
  <si>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</si>
  <si>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</si>
  <si>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</si>
  <si>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</si>
  <si>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</si>
  <si>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</si>
  <si>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</si>
  <si>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</si>
  <si>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</si>
  <si>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</si>
  <si>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</si>
  <si>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</si>
  <si>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</si>
  <si>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</si>
  <si>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</si>
  <si>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</si>
  <si>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</si>
  <si>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</si>
  <si>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</si>
  <si>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</si>
  <si>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</si>
  <si>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</si>
  <si>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</si>
  <si>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</si>
  <si>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</si>
  <si>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</si>
  <si>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</si>
  <si>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</si>
  <si>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</si>
  <si>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</si>
  <si>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</si>
  <si>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</si>
  <si>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</si>
  <si>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</si>
  <si>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</si>
  <si>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</si>
  <si>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</si>
  <si>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</si>
  <si>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</si>
  <si>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</si>
  <si>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</si>
  <si>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</si>
  <si>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</si>
  <si>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</si>
  <si>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</si>
  <si>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</si>
  <si>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</si>
  <si>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</si>
  <si>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</si>
  <si>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</si>
  <si>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</si>
  <si>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</si>
  <si>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</si>
  <si>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</si>
  <si>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</si>
  <si>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</si>
  <si>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</si>
  <si>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</si>
  <si>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</si>
  <si>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</si>
  <si>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</si>
  <si>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</si>
  <si>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</si>
  <si>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</si>
  <si>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</si>
  <si>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</si>
  <si>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</si>
  <si>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</si>
  <si>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</si>
  <si>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</si>
  <si>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</si>
  <si>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</si>
  <si>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</si>
  <si>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</si>
  <si>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</si>
  <si>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</si>
  <si>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</si>
  <si>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</si>
  <si>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</si>
  <si>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</si>
  <si>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</si>
  <si>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</si>
  <si>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</si>
  <si>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</si>
  <si>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</si>
  <si>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</si>
  <si>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</si>
  <si>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</si>
  <si>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</si>
  <si>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</si>
  <si>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</si>
  <si>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</si>
  <si>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</si>
  <si>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</si>
  <si>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</si>
  <si>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</si>
  <si>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</si>
  <si>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</si>
  <si>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</si>
  <si>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</si>
  <si>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</si>
  <si>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</si>
  <si>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</si>
  <si>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</si>
  <si>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</si>
  <si>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</si>
  <si>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</si>
  <si>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</si>
  <si>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</si>
  <si>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</si>
  <si>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</si>
  <si>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</si>
  <si>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</si>
  <si>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</si>
  <si>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</si>
  <si>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</si>
  <si>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</si>
  <si>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</si>
  <si>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</si>
  <si>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</si>
  <si>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</si>
  <si>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</si>
  <si>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</si>
  <si>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</si>
  <si>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</si>
  <si>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</si>
  <si>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</si>
  <si>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</si>
  <si>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</si>
  <si>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</si>
  <si>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</si>
  <si>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</si>
  <si>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</si>
  <si>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</si>
  <si>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</si>
  <si>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</si>
  <si>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</si>
  <si>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</si>
  <si>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</si>
  <si>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</si>
  <si>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</si>
  <si>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</si>
  <si>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</si>
  <si>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</si>
  <si>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</si>
  <si>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</si>
  <si>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</si>
  <si>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</si>
  <si>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</si>
  <si>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</si>
  <si>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</si>
  <si>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</si>
  <si>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</si>
  <si>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</si>
  <si>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</si>
  <si>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</si>
  <si>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</si>
  <si>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</si>
  <si>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</si>
  <si>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</si>
  <si>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</si>
  <si>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</si>
  <si>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</si>
  <si>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</si>
  <si>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</si>
  <si>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</si>
  <si>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</si>
  <si>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</si>
  <si>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</si>
  <si>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</si>
  <si>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</si>
  <si>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</si>
  <si>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</si>
  <si>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</si>
  <si>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</si>
  <si>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</si>
  <si>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</si>
  <si>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</si>
  <si>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</si>
  <si>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</si>
  <si>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</si>
  <si>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</si>
  <si>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</si>
  <si>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</si>
  <si>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</si>
  <si>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</si>
  <si>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</si>
  <si>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</si>
  <si>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</si>
  <si>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</si>
  <si>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</si>
  <si>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</si>
  <si>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</si>
  <si>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</si>
  <si>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</si>
  <si>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</si>
  <si>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</si>
  <si>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</si>
  <si>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</si>
  <si>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</si>
  <si>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</si>
  <si>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</si>
  <si>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</si>
  <si>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</si>
  <si>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</si>
  <si>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</si>
  <si>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</si>
  <si>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</si>
  <si>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</si>
  <si>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</si>
  <si>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</si>
  <si>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</si>
  <si>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</si>
  <si>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</si>
  <si>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</si>
  <si>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</si>
  <si>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</si>
  <si>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</si>
  <si>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</si>
  <si>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</si>
  <si>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</si>
  <si>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</si>
  <si>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</si>
  <si>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</si>
  <si>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</si>
  <si>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</si>
  <si>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</si>
  <si>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</si>
  <si>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</si>
  <si>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</si>
  <si>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</si>
  <si>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</si>
  <si>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</si>
  <si>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</si>
  <si>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</si>
  <si>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</si>
  <si>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</si>
  <si>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</si>
  <si>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</si>
  <si>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</si>
  <si>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</si>
  <si>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</si>
  <si>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</si>
  <si>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</si>
  <si>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</si>
  <si>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</si>
  <si>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</si>
  <si>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</si>
  <si>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</si>
  <si>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</si>
  <si>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</si>
  <si>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</si>
  <si>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</si>
  <si>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</si>
  <si>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</si>
  <si>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</si>
  <si>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</si>
  <si>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</si>
  <si>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</si>
  <si>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</si>
  <si>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</si>
  <si>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</si>
  <si>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</si>
  <si>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</si>
  <si>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</si>
  <si>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</si>
  <si>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</si>
  <si>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</si>
  <si>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</si>
  <si>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</si>
  <si>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</si>
  <si>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</si>
  <si>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</si>
  <si>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</si>
  <si>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</si>
  <si>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</si>
  <si>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</si>
  <si>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</si>
  <si>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</si>
  <si>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</si>
  <si>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</si>
  <si>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</si>
  <si>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</si>
  <si>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</si>
  <si>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</si>
  <si>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</si>
  <si>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</si>
  <si>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</si>
  <si>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</si>
  <si>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</si>
  <si>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</si>
  <si>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</si>
  <si>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</si>
  <si>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</si>
  <si>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</si>
  <si>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</si>
  <si>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</si>
  <si>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</si>
  <si>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</si>
  <si>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</si>
  <si>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</si>
  <si>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</si>
  <si>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</si>
  <si>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</si>
  <si>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</si>
  <si>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</si>
  <si>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</si>
  <si>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</si>
  <si>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</si>
  <si>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</si>
  <si>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</si>
  <si>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</si>
  <si>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</si>
  <si>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</si>
  <si>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</si>
  <si>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</si>
  <si>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</si>
  <si>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</si>
  <si>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</si>
  <si>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</si>
  <si>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</si>
  <si>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</si>
  <si>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</si>
  <si>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</si>
  <si>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</si>
  <si>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</si>
  <si>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</si>
  <si>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</si>
  <si>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</si>
  <si>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</si>
  <si>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</si>
  <si>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</si>
  <si>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</si>
  <si>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</si>
  <si>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</si>
  <si>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</si>
  <si>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</si>
  <si>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</si>
  <si>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</si>
  <si>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</si>
  <si>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</si>
  <si>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</si>
  <si>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</si>
  <si>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</si>
  <si>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</si>
  <si>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</si>
  <si>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</si>
  <si>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</si>
  <si>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</si>
  <si>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</si>
  <si>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</si>
  <si>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</si>
  <si>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</si>
  <si>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</si>
  <si>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</si>
  <si>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</si>
  <si>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</si>
  <si>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</si>
  <si>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</si>
  <si>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</si>
  <si>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</si>
  <si>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</si>
  <si>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</si>
  <si>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</si>
  <si>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</si>
  <si>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</si>
  <si>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</si>
  <si>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</si>
  <si>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</si>
  <si>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</si>
  <si>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</si>
  <si>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</si>
  <si>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</si>
  <si>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</si>
  <si>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</si>
  <si>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</si>
  <si>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</si>
  <si>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</si>
  <si>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</si>
  <si>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</si>
  <si>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</si>
  <si>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</si>
  <si>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</si>
  <si>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</si>
  <si>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</si>
  <si>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</si>
  <si>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</si>
  <si>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</si>
  <si>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</si>
  <si>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</si>
  <si>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</si>
  <si>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</si>
  <si>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</si>
  <si>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</si>
  <si>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</si>
  <si>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</si>
  <si>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</si>
  <si>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</si>
  <si>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</si>
  <si>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</si>
  <si>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</si>
  <si>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</si>
  <si>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</si>
  <si>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</si>
  <si>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</si>
  <si>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</si>
  <si>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</si>
  <si>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</si>
  <si>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</si>
  <si>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</si>
  <si>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</si>
  <si>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</si>
  <si>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</si>
  <si>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</si>
  <si>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</si>
  <si>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</si>
  <si>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</si>
  <si>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</si>
  <si>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</si>
  <si>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</si>
  <si>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</si>
  <si>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</si>
  <si>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</si>
  <si>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</si>
  <si>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</si>
  <si>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</si>
  <si>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</si>
  <si>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</si>
  <si>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</si>
  <si>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</si>
  <si>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</si>
  <si>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</si>
  <si>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</si>
  <si>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</si>
  <si>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</si>
  <si>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</si>
  <si>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</si>
  <si>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</si>
  <si>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</si>
  <si>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</si>
  <si>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</si>
  <si>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</si>
  <si>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</si>
  <si>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</si>
  <si>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</si>
  <si>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</si>
  <si>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</si>
  <si>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</si>
  <si>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</si>
  <si>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</si>
  <si>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</si>
  <si>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</si>
  <si>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</si>
  <si>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</si>
  <si>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</si>
  <si>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</si>
  <si>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</si>
  <si>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</si>
  <si>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</si>
  <si>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</si>
  <si>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</si>
  <si>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</si>
  <si>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</si>
  <si>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</si>
  <si>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</si>
  <si>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</si>
  <si>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</si>
  <si>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</si>
  <si>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</si>
  <si>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</si>
  <si>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</si>
  <si>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</si>
  <si>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</si>
  <si>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</si>
  <si>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</si>
  <si>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</si>
  <si>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</si>
  <si>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</si>
  <si>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</si>
  <si>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</si>
  <si>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</si>
  <si>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</si>
  <si>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</si>
  <si>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</si>
  <si>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</si>
  <si>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</si>
  <si>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</si>
  <si>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</si>
  <si>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</si>
  <si>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</si>
  <si>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</si>
  <si>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</si>
  <si>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</si>
  <si>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</si>
  <si>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</si>
  <si>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</si>
  <si>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</si>
  <si>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</si>
  <si>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</si>
  <si>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</si>
  <si>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</si>
  <si>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</si>
  <si>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</si>
  <si>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</si>
  <si>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</si>
  <si>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</si>
  <si>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</si>
  <si>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</si>
  <si>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</si>
  <si>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</si>
  <si>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</si>
  <si>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</si>
  <si>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</si>
  <si>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</si>
  <si>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</si>
  <si>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</si>
  <si>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</si>
  <si>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</si>
  <si>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</si>
  <si>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</si>
  <si>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</si>
  <si>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</si>
  <si>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</si>
  <si>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</si>
  <si>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</si>
  <si>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</si>
  <si>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</si>
  <si>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</si>
  <si>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</si>
  <si>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</si>
  <si>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</si>
  <si>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</si>
  <si>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</si>
  <si>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</si>
  <si>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</si>
  <si>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</si>
  <si>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</si>
  <si>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</si>
  <si>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</si>
  <si>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</si>
  <si>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</si>
  <si>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</si>
  <si>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</si>
  <si>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</si>
  <si>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</si>
  <si>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</si>
  <si>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</si>
  <si>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</si>
  <si>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</si>
  <si>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</si>
  <si>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</si>
  <si>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</si>
  <si>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</si>
  <si>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</si>
  <si>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</si>
  <si>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</si>
  <si>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</si>
  <si>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</si>
  <si>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</si>
  <si>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</si>
  <si>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</si>
  <si>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</si>
  <si>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</si>
  <si>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</si>
  <si>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</si>
  <si>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</si>
  <si>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</si>
  <si>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</si>
  <si>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</si>
  <si>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</si>
  <si>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</si>
  <si>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</si>
  <si>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</si>
  <si>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</si>
  <si>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</si>
  <si>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</si>
  <si>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</si>
  <si>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</si>
  <si>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</si>
  <si>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</si>
  <si>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</si>
  <si>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</si>
  <si>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</si>
  <si>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</si>
  <si>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</si>
  <si>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</si>
  <si>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</si>
  <si>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</si>
  <si>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</si>
  <si>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</si>
  <si>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</si>
  <si>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</si>
  <si>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</si>
  <si>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</si>
  <si>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</si>
  <si>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</si>
  <si>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</si>
  <si>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</si>
  <si>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</si>
  <si>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</si>
  <si>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</si>
  <si>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</si>
  <si>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</si>
  <si>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</si>
  <si>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</si>
  <si>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</si>
  <si>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</si>
  <si>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</si>
  <si>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</si>
  <si>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</si>
  <si>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</si>
  <si>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</si>
  <si>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</si>
  <si>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</si>
  <si>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</si>
  <si>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</si>
  <si>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</si>
  <si>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</si>
  <si>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</si>
  <si>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</si>
  <si>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</si>
  <si>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</si>
  <si>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</si>
  <si>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</si>
  <si>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</si>
  <si>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</si>
  <si>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</si>
  <si>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</si>
  <si>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</si>
  <si>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</si>
  <si>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</si>
  <si>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</si>
  <si>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</si>
  <si>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</si>
  <si>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</si>
  <si>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</si>
  <si>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</si>
  <si>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</si>
  <si>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</si>
  <si>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</si>
  <si>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</si>
  <si>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</si>
  <si>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</si>
  <si>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</si>
  <si>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</si>
  <si>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</si>
  <si>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</si>
  <si>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</si>
  <si>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</si>
  <si>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</si>
  <si>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</si>
  <si>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</si>
  <si>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</si>
  <si>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</si>
  <si>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</si>
  <si>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</si>
  <si>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</si>
  <si>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</si>
  <si>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</si>
  <si>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</si>
  <si>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</si>
  <si>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</si>
  <si>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</si>
  <si>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</si>
  <si>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</si>
  <si>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</si>
  <si>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</si>
  <si>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</si>
  <si>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</si>
  <si>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</si>
  <si>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</si>
  <si>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</si>
  <si>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</si>
  <si>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</si>
  <si>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</si>
  <si>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</si>
  <si>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</si>
  <si>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</si>
  <si>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</si>
  <si>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</si>
  <si>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</si>
  <si>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</si>
  <si>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</si>
  <si>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</si>
  <si>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</si>
  <si>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</si>
  <si>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</si>
  <si>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</si>
  <si>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</si>
  <si>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</si>
  <si>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</si>
  <si>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</si>
  <si>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</si>
  <si>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</si>
  <si>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</si>
  <si>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</si>
  <si>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</si>
  <si>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</si>
  <si>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</si>
  <si>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</si>
  <si>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</si>
  <si>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</si>
  <si>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</si>
  <si>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</si>
  <si>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</si>
  <si>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</si>
  <si>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</si>
  <si>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</si>
  <si>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</si>
  <si>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</si>
  <si>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</si>
  <si>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</si>
  <si>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</si>
  <si>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</si>
  <si>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</si>
  <si>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</si>
  <si>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</si>
  <si>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</si>
  <si>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</si>
  <si>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</si>
  <si>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</si>
  <si>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</si>
  <si>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</si>
  <si>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</si>
  <si>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</si>
  <si>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</si>
  <si>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</si>
  <si>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</si>
  <si>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</si>
  <si>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</si>
  <si>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</si>
  <si>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</si>
  <si>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</si>
  <si>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</si>
  <si>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</si>
  <si>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</si>
  <si>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</si>
  <si>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</si>
  <si>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</si>
  <si>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</si>
  <si>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</si>
  <si>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</si>
  <si>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</si>
  <si>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</si>
  <si>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</si>
  <si>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</si>
  <si>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</si>
  <si>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</si>
  <si>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</si>
  <si>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</si>
  <si>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</si>
  <si>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</si>
  <si>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</si>
  <si>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</si>
  <si>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</si>
  <si>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</si>
  <si>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</si>
  <si>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</si>
  <si>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</si>
  <si>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</si>
  <si>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</si>
  <si>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</si>
  <si>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</si>
  <si>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</si>
  <si>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</si>
  <si>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</si>
  <si>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</si>
  <si>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</si>
  <si>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</si>
  <si>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</si>
  <si>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</si>
  <si>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</si>
  <si>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</si>
  <si>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</si>
  <si>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</si>
  <si>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</si>
  <si>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</si>
  <si>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</si>
  <si>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</si>
  <si>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</si>
  <si>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</si>
  <si>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</si>
  <si>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</si>
  <si>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</si>
  <si>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</si>
  <si>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</si>
  <si>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</si>
  <si>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</si>
  <si>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</si>
  <si>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</si>
  <si>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</si>
  <si>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</si>
  <si>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</si>
  <si>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</si>
  <si>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</si>
  <si>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</si>
  <si>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</si>
  <si>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</si>
  <si>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</si>
  <si>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</si>
  <si>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</si>
  <si>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</si>
  <si>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</si>
  <si>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</si>
  <si>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</si>
  <si>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</si>
  <si>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</si>
  <si>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</si>
  <si>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</si>
  <si>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</si>
  <si>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</si>
  <si>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</si>
  <si>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</si>
  <si>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</si>
  <si>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</si>
  <si>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</si>
  <si>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</si>
  <si>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</si>
  <si>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</si>
  <si>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</si>
  <si>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</si>
  <si>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</si>
  <si>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</si>
  <si>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</si>
  <si>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</si>
  <si>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</si>
  <si>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</si>
  <si>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</si>
  <si>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</si>
  <si>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</si>
  <si>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</si>
  <si>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</si>
  <si>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</si>
  <si>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</si>
  <si>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</si>
  <si>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</si>
  <si>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</si>
  <si>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</si>
  <si>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</si>
  <si>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</si>
  <si>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</si>
  <si>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</si>
  <si>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</si>
  <si>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</si>
  <si>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</si>
  <si>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</si>
  <si>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</si>
  <si>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</si>
  <si>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</si>
  <si>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</si>
  <si>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</si>
  <si>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</si>
  <si>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</si>
  <si>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</si>
  <si>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</si>
  <si>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</si>
  <si>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</si>
  <si>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</si>
  <si>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</si>
  <si>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</si>
  <si>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</si>
  <si>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</si>
  <si>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</si>
  <si>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</si>
  <si>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</si>
  <si>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</si>
  <si>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</si>
  <si>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</si>
  <si>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</si>
  <si>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</si>
  <si>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</si>
  <si>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</si>
  <si>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</si>
  <si>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</si>
  <si>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</si>
  <si>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</si>
  <si>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</si>
  <si>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</si>
  <si>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</si>
  <si>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</si>
  <si>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</si>
  <si>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</si>
  <si>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</si>
  <si>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</si>
  <si>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</si>
  <si>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</si>
  <si>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</si>
  <si>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</si>
  <si>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</si>
  <si>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</si>
  <si>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</si>
  <si>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</si>
  <si>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</si>
  <si>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</si>
  <si>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</si>
  <si>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</si>
  <si>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</si>
  <si>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</si>
  <si>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</si>
  <si>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</si>
  <si>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</si>
  <si>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</si>
  <si>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</si>
  <si>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</si>
  <si>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</si>
  <si>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</si>
  <si>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</si>
  <si>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</si>
  <si>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</si>
  <si>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</si>
  <si>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</si>
  <si>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</si>
  <si>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</si>
  <si>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</si>
  <si>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</si>
  <si>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</si>
  <si>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</si>
  <si>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</si>
  <si>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</si>
  <si>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</si>
  <si>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</si>
  <si>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</si>
  <si>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</si>
  <si>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</si>
  <si>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</si>
  <si>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</si>
  <si>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</si>
  <si>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</si>
  <si>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</si>
  <si>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</si>
  <si>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</si>
  <si>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</si>
  <si>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</si>
  <si>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</si>
  <si>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</si>
  <si>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</si>
  <si>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</si>
  <si>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</si>
  <si>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</si>
  <si>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</si>
  <si>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</si>
  <si>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</si>
  <si>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</si>
  <si>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</si>
  <si>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</si>
  <si>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</si>
  <si>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</si>
  <si>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</si>
  <si>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</si>
  <si>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</si>
  <si>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</si>
  <si>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</si>
  <si>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</si>
  <si>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</si>
  <si>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</si>
  <si>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</si>
  <si>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</si>
  <si>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</si>
  <si>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</si>
  <si>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</si>
  <si>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</si>
  <si>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</si>
  <si>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</si>
  <si>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</si>
  <si>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</si>
  <si>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</si>
  <si>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</si>
  <si>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</si>
  <si>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</si>
  <si>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</si>
  <si>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</si>
  <si>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</si>
  <si>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</si>
  <si>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</si>
  <si>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</si>
  <si>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</si>
  <si>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</si>
  <si>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</si>
  <si>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</si>
  <si>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</si>
  <si>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</si>
  <si>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</si>
  <si>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</si>
  <si>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</si>
  <si>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</si>
  <si>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</si>
  <si>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</si>
  <si>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</si>
  <si>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</si>
  <si>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</si>
  <si>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</si>
  <si>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</si>
  <si>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</si>
  <si>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</si>
  <si>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</si>
  <si>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</si>
  <si>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</si>
  <si>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</si>
  <si>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</si>
  <si>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</si>
  <si>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</si>
  <si>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</si>
  <si>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</si>
  <si>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</si>
  <si>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</si>
  <si>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</si>
  <si>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</si>
  <si>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</si>
  <si>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</si>
  <si>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</si>
  <si>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</si>
  <si>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</si>
  <si>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</si>
  <si>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</si>
  <si>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</si>
  <si>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</si>
  <si>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</si>
  <si>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</si>
  <si>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</si>
  <si>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</si>
  <si>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</si>
  <si>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</si>
  <si>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</si>
  <si>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</si>
  <si>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</si>
  <si>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</si>
  <si>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</si>
  <si>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</si>
  <si>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</si>
  <si>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</si>
  <si>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</si>
  <si>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</si>
  <si>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</si>
  <si>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</si>
  <si>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</si>
  <si>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</si>
  <si>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</si>
  <si>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</si>
  <si>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</si>
  <si>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</si>
  <si>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</si>
  <si>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</si>
  <si>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</si>
  <si>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</si>
  <si>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</si>
  <si>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</si>
  <si>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</si>
  <si>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</si>
  <si>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</si>
  <si>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</si>
  <si>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</si>
  <si>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</si>
  <si>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</si>
  <si>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</si>
  <si>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</si>
  <si>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</si>
  <si>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</si>
  <si>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</si>
  <si>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</si>
  <si>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</si>
  <si>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</si>
  <si>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</si>
  <si>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</si>
  <si>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</si>
  <si>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</si>
  <si>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</si>
  <si>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</si>
  <si>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</si>
  <si>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</si>
  <si>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</si>
  <si>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</si>
  <si>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</si>
  <si>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</si>
  <si>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</si>
  <si>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</si>
  <si>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</si>
  <si>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</si>
  <si>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</si>
  <si>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</si>
  <si>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</si>
  <si>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</si>
  <si>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</si>
  <si>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</si>
  <si>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</si>
  <si>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</si>
  <si>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</si>
  <si>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</si>
  <si>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</si>
  <si>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</si>
  <si>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</si>
  <si>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</si>
  <si>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</si>
  <si>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</si>
  <si>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</si>
  <si>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</si>
  <si>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</si>
  <si>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</si>
  <si>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</si>
  <si>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</si>
  <si>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</si>
  <si>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</si>
  <si>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</si>
  <si>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</si>
  <si>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</si>
  <si>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</si>
  <si>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</si>
  <si>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</si>
  <si>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</si>
  <si>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</si>
  <si>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</si>
  <si>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</si>
  <si>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</si>
  <si>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</si>
  <si>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</si>
  <si>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</si>
  <si>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</si>
  <si>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</si>
  <si>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</si>
  <si>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</si>
  <si>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</si>
  <si>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</si>
  <si>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</si>
  <si>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</si>
  <si>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</si>
  <si>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</si>
  <si>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</si>
  <si>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</si>
  <si>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</si>
  <si>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</si>
  <si>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</si>
  <si>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</si>
  <si>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</si>
  <si>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</si>
  <si>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</si>
  <si>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</si>
  <si>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</si>
  <si>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</si>
  <si>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</si>
  <si>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</si>
  <si>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</si>
  <si>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</si>
  <si>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</si>
  <si>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</si>
  <si>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</si>
  <si>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</si>
  <si>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</si>
  <si>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</si>
  <si>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</si>
  <si>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</si>
  <si>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</si>
  <si>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</si>
  <si>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</si>
  <si>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</si>
  <si>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</si>
  <si>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</si>
  <si>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</si>
  <si>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</si>
  <si>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</si>
  <si>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</si>
  <si>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</si>
  <si>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</si>
  <si>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</si>
  <si>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</si>
  <si>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</si>
  <si>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</si>
  <si>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</si>
  <si>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</si>
  <si>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</si>
  <si>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</si>
  <si>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</si>
  <si>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</si>
  <si>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</si>
  <si>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</si>
  <si>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</si>
  <si>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</si>
  <si>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</si>
  <si>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</si>
  <si>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</si>
  <si>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</si>
  <si>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</si>
  <si>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</si>
  <si>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</si>
  <si>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</si>
  <si>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</si>
  <si>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</si>
  <si>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</si>
  <si>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</si>
  <si>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</si>
  <si>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</si>
  <si>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</si>
  <si>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</si>
  <si>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</si>
  <si>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</si>
  <si>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</si>
  <si>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</si>
  <si>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</si>
  <si>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</si>
  <si>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</si>
  <si>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</si>
  <si>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</si>
  <si>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</si>
  <si>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</si>
  <si>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</si>
  <si>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</si>
  <si>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</si>
  <si>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</si>
  <si>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</si>
  <si>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</si>
  <si>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</si>
  <si>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</si>
  <si>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</si>
  <si>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</si>
  <si>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</si>
  <si>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</si>
  <si>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</si>
  <si>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</si>
  <si>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</si>
  <si>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</si>
  <si>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</si>
  <si>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</si>
  <si>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</si>
  <si>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</si>
  <si>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</si>
  <si>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</si>
  <si>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</si>
  <si>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</si>
  <si>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</si>
  <si>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</si>
  <si>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</si>
  <si>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</si>
  <si>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</si>
  <si>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</si>
  <si>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</si>
  <si>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</si>
  <si>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</si>
  <si>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</si>
  <si>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</si>
  <si>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</si>
  <si>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</si>
  <si>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</si>
  <si>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</si>
  <si>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</si>
  <si>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</si>
  <si>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</si>
  <si>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</si>
  <si>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</si>
  <si>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</si>
  <si>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</si>
  <si>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</si>
  <si>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</si>
  <si>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</si>
  <si>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</si>
  <si>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</si>
  <si>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</si>
  <si>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</si>
  <si>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</si>
  <si>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</si>
  <si>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</si>
  <si>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</si>
  <si>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</si>
  <si>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</si>
  <si>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</si>
  <si>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</si>
  <si>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</si>
  <si>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</si>
  <si>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</si>
  <si>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</si>
  <si>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</si>
  <si>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</si>
  <si>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</si>
  <si>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</si>
  <si>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</si>
  <si>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</si>
  <si>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</si>
  <si>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</si>
  <si>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</si>
  <si>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</si>
  <si>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</si>
  <si>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</si>
  <si>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</si>
  <si>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</si>
  <si>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</si>
  <si>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</si>
  <si>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</si>
  <si>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</si>
  <si>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</si>
  <si>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</si>
  <si>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</si>
  <si>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</si>
  <si>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</si>
  <si>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</si>
  <si>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</si>
  <si>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</si>
  <si>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</si>
  <si>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</si>
  <si>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</si>
  <si>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</si>
  <si>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</si>
  <si>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</si>
  <si>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</si>
  <si>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</si>
  <si>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</si>
  <si>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</si>
  <si>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</si>
  <si>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</si>
  <si>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</si>
  <si>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</si>
  <si>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</si>
  <si>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</si>
  <si>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</si>
  <si>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</si>
  <si>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</si>
  <si>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</si>
  <si>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</si>
  <si>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</si>
  <si>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</si>
  <si>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</si>
  <si>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</si>
  <si>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</si>
  <si>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</si>
  <si>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</si>
  <si>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</si>
  <si>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</si>
  <si>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</si>
  <si>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</si>
  <si>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</si>
  <si>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</si>
  <si>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</si>
  <si>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</si>
  <si>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</si>
  <si>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</si>
  <si>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</si>
  <si>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</si>
  <si>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</si>
  <si>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</si>
  <si>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</si>
  <si>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</si>
  <si>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</si>
  <si>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</si>
  <si>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</si>
  <si>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</si>
  <si>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</si>
  <si>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</si>
  <si>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</si>
  <si>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</si>
  <si>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</si>
  <si>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</si>
  <si>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</si>
  <si>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</si>
  <si>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</si>
  <si>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</si>
  <si>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</si>
  <si>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</si>
  <si>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</si>
  <si>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</si>
  <si>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</si>
  <si>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</si>
  <si>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</si>
  <si>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</si>
  <si>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</si>
  <si>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</si>
  <si>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</si>
  <si>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</si>
  <si>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</si>
  <si>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</si>
  <si>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</si>
  <si>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</si>
  <si>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</si>
  <si>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</si>
  <si>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</si>
  <si>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</si>
  <si>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</si>
  <si>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</si>
  <si>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</si>
  <si>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</si>
  <si>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</si>
  <si>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</si>
  <si>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</si>
  <si>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</si>
  <si>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</si>
  <si>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</si>
  <si>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</si>
  <si>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</si>
  <si>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</si>
  <si>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</si>
  <si>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</si>
  <si>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</si>
  <si>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</si>
  <si>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</si>
  <si>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</si>
  <si>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</si>
  <si>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</si>
  <si>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</si>
  <si>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</si>
  <si>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</si>
  <si>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</si>
  <si>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</si>
  <si>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</si>
  <si>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</si>
  <si>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</si>
  <si>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</si>
  <si>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</si>
  <si>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</si>
  <si>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</si>
  <si>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</si>
  <si>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</si>
  <si>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</si>
  <si>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</si>
  <si>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</si>
  <si>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</si>
  <si>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</si>
  <si>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</si>
  <si>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</si>
  <si>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</si>
  <si>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</si>
  <si>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</si>
  <si>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</si>
  <si>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</si>
  <si>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</si>
  <si>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</si>
  <si>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</si>
  <si>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</si>
  <si>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</si>
  <si>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</si>
  <si>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</si>
  <si>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</si>
  <si>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</si>
  <si>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</si>
  <si>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</si>
  <si>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</si>
  <si>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</si>
  <si>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</si>
  <si>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</si>
  <si>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</si>
  <si>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</si>
  <si>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</si>
  <si>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</si>
  <si>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</si>
  <si>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</si>
  <si>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</si>
  <si>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</si>
  <si>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</si>
  <si>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</si>
  <si>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</si>
  <si>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</si>
  <si>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</si>
  <si>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</si>
  <si>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</si>
  <si>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</si>
  <si>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</si>
  <si>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</si>
  <si>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</si>
  <si>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</si>
  <si>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</si>
  <si>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</si>
  <si>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</si>
  <si>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</si>
  <si>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</si>
  <si>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</si>
  <si>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</si>
  <si>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</si>
  <si>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</si>
  <si>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</si>
  <si>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</si>
  <si>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</si>
  <si>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</si>
  <si>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</si>
  <si>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</si>
  <si>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</si>
  <si>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</si>
  <si>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</si>
  <si>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</si>
  <si>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</si>
  <si>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</si>
  <si>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</si>
  <si>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</si>
  <si>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</si>
  <si>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</si>
  <si>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</si>
  <si>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</si>
  <si>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</si>
  <si>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</si>
  <si>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</si>
  <si>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</si>
  <si>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</si>
  <si>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</si>
  <si>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</si>
  <si>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</si>
  <si>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</si>
  <si>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</si>
  <si>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</si>
  <si>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</si>
  <si>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</si>
  <si>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</si>
  <si>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</si>
  <si>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</si>
  <si>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</si>
  <si>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</si>
  <si>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</si>
  <si>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</si>
  <si>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</si>
  <si>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</si>
  <si>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</si>
  <si>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</si>
  <si>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</si>
  <si>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</si>
  <si>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</si>
  <si>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</si>
  <si>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</si>
  <si>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</si>
  <si>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</si>
  <si>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</si>
  <si>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</si>
  <si>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</si>
  <si>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</si>
  <si>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</si>
  <si>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</si>
  <si>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</si>
  <si>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</si>
  <si>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</si>
  <si>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</si>
  <si>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</si>
  <si>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</si>
  <si>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</si>
  <si>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</si>
  <si>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</si>
  <si>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</si>
  <si>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</si>
  <si>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</si>
  <si>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</si>
  <si>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</si>
  <si>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</si>
  <si>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</si>
  <si>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</si>
  <si>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</si>
  <si>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</si>
  <si>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</si>
  <si>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</si>
  <si>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</si>
  <si>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</si>
  <si>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</si>
  <si>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</si>
  <si>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</si>
  <si>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</si>
  <si>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</si>
  <si>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</si>
  <si>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</si>
  <si>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</si>
  <si>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</si>
  <si>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</si>
  <si>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</si>
  <si>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</si>
  <si>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</si>
  <si>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</si>
  <si>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</si>
  <si>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</si>
  <si>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</si>
  <si>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</si>
  <si>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</si>
  <si>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</si>
  <si>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</si>
  <si>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</si>
  <si>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</si>
  <si>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</si>
  <si>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</si>
  <si>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</si>
  <si>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</si>
  <si>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</si>
  <si>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</si>
  <si>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</si>
  <si>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</si>
  <si>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</si>
  <si>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</si>
  <si>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</si>
  <si>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</si>
  <si>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</si>
  <si>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</si>
  <si>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</si>
  <si>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</si>
  <si>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</si>
  <si>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</si>
  <si>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</si>
  <si>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</si>
  <si>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</si>
  <si>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</si>
  <si>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</si>
  <si>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</si>
  <si>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</si>
  <si>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</si>
  <si>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</si>
  <si>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</si>
  <si>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</si>
  <si>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</si>
  <si>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</si>
  <si>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</si>
  <si>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</si>
  <si>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</si>
  <si>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</si>
  <si>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</si>
  <si>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</si>
  <si>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</si>
  <si>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</si>
  <si>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</si>
  <si>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</si>
  <si>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</si>
  <si>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</si>
  <si>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</si>
  <si>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</si>
  <si>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</si>
  <si>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</si>
  <si>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</si>
  <si>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</si>
  <si>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</si>
  <si>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</si>
  <si>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</si>
  <si>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</si>
  <si>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</si>
  <si>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</si>
  <si>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</si>
  <si>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</si>
  <si>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</si>
  <si>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</si>
  <si>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</si>
  <si>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</si>
  <si>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</si>
  <si>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</si>
  <si>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</si>
  <si>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</si>
  <si>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</si>
  <si>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</si>
  <si>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</si>
  <si>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</si>
  <si>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</si>
  <si>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</si>
  <si>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</si>
  <si>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</si>
  <si>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</si>
  <si>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</si>
  <si>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</si>
  <si>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</si>
  <si>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</si>
  <si>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</si>
  <si>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</si>
  <si>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</si>
  <si>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</si>
  <si>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</si>
  <si>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</si>
  <si>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</si>
  <si>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</si>
  <si>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</si>
  <si>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</si>
  <si>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</si>
  <si>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</si>
  <si>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</si>
  <si>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</si>
  <si>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</si>
  <si>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</si>
  <si>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</si>
  <si>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</si>
  <si>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</si>
  <si>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</si>
  <si>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</si>
  <si>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</si>
  <si>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</si>
  <si>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</si>
  <si>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</si>
  <si>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</si>
  <si>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</si>
  <si>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</si>
  <si>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</si>
  <si>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</si>
  <si>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</si>
  <si>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</si>
  <si>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</si>
  <si>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</si>
  <si>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</si>
  <si>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</si>
  <si>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</si>
  <si>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</si>
  <si>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</si>
  <si>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</si>
  <si>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</si>
  <si>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</si>
  <si>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</si>
  <si>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</si>
  <si>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</si>
  <si>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</si>
  <si>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</si>
  <si>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</si>
  <si>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</si>
  <si>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</si>
  <si>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</si>
  <si>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</si>
  <si>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</si>
  <si>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</si>
  <si>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</si>
  <si>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</si>
  <si>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</si>
  <si>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</si>
  <si>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</si>
  <si>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</si>
  <si>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</si>
  <si>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</si>
  <si>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</si>
  <si>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</si>
  <si>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</si>
  <si>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</si>
  <si>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</si>
  <si>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</si>
  <si>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</si>
  <si>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</si>
  <si>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</si>
  <si>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</si>
  <si>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</si>
  <si>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</si>
  <si>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</si>
  <si>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</si>
  <si>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</si>
  <si>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</si>
  <si>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</si>
  <si>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</si>
  <si>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</si>
  <si>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</si>
  <si>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</si>
  <si>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</si>
  <si>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</si>
  <si>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</si>
  <si>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</si>
  <si>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</si>
  <si>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</si>
  <si>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</si>
  <si>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</si>
  <si>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</si>
  <si>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</si>
  <si>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</si>
  <si>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</si>
  <si>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</si>
  <si>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</si>
  <si>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</si>
  <si>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</si>
  <si>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</si>
  <si>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</si>
  <si>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</si>
  <si>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</si>
  <si>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</si>
  <si>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</si>
  <si>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</si>
  <si>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</si>
  <si>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</si>
  <si>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</si>
  <si>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</si>
  <si>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</si>
  <si>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</si>
  <si>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</si>
  <si>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</si>
  <si>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</si>
  <si>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</si>
  <si>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</si>
  <si>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</si>
  <si>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</si>
  <si>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</si>
  <si>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</si>
  <si>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</si>
  <si>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</si>
  <si>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</si>
  <si>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</si>
  <si>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</si>
  <si>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</si>
  <si>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</si>
  <si>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</si>
  <si>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</si>
  <si>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</si>
  <si>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</si>
  <si>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</si>
  <si>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</si>
  <si>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</si>
  <si>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</si>
  <si>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</si>
  <si>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</si>
  <si>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</si>
  <si>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</si>
  <si>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</si>
  <si>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</si>
  <si>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</si>
  <si>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</si>
  <si>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</si>
  <si>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</si>
  <si>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</si>
  <si>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</si>
  <si>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</si>
  <si>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</si>
  <si>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</si>
  <si>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</si>
  <si>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</si>
  <si>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</si>
  <si>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</si>
  <si>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</si>
  <si>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</si>
  <si>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</si>
  <si>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</si>
  <si>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</si>
  <si>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</si>
  <si>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</si>
  <si>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</si>
  <si>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</si>
  <si>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</si>
  <si>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</si>
  <si>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</si>
  <si>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</si>
  <si>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</si>
  <si>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</si>
  <si>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</si>
  <si>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</si>
  <si>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</si>
  <si>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</si>
  <si>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</si>
  <si>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</si>
  <si>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</si>
  <si>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</si>
  <si>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</si>
  <si>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</si>
  <si>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</si>
  <si>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</si>
  <si>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</si>
  <si>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</si>
  <si>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</si>
  <si>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</si>
  <si>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</si>
  <si>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</si>
  <si>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</si>
  <si>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</si>
  <si>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</si>
  <si>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</si>
  <si>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</si>
  <si>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</si>
  <si>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</si>
  <si>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</si>
  <si>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</si>
  <si>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</si>
  <si>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</si>
  <si>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</si>
  <si>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</si>
  <si>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</si>
  <si>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</si>
  <si>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</si>
  <si>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</si>
  <si>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</si>
  <si>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</si>
  <si>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</si>
  <si>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</si>
  <si>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</si>
  <si>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</si>
  <si>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</si>
  <si>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</si>
  <si>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</si>
  <si>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</si>
  <si>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</si>
  <si>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</si>
  <si>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</si>
  <si>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</si>
  <si>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</si>
  <si>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</si>
  <si>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</si>
  <si>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</si>
  <si>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</si>
  <si>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</si>
  <si>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</si>
  <si>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</si>
  <si>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</si>
  <si>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</si>
  <si>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</si>
  <si>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</si>
  <si>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</si>
  <si>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</si>
  <si>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</si>
  <si>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</si>
  <si>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</si>
  <si>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</si>
  <si>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</si>
  <si>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</si>
  <si>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</si>
  <si>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</si>
  <si>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</si>
  <si>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</si>
  <si>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</si>
  <si>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</si>
  <si>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</si>
  <si>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</si>
  <si>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</si>
  <si>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</si>
  <si>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</si>
  <si>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</si>
  <si>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</si>
  <si>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</si>
  <si>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</si>
  <si>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</si>
  <si>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</si>
  <si>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</si>
  <si>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</si>
  <si>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</si>
  <si>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</si>
  <si>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</si>
  <si>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</si>
  <si>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</si>
  <si>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</si>
  <si>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</si>
  <si>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</si>
  <si>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</si>
  <si>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</si>
  <si>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</si>
  <si>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</si>
  <si>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</si>
  <si>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</si>
  <si>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</si>
  <si>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</si>
  <si>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</si>
  <si>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</si>
  <si>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</si>
  <si>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</si>
  <si>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</si>
  <si>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</si>
  <si>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</si>
  <si>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</si>
  <si>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</si>
  <si>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</si>
  <si>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</si>
  <si>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</si>
  <si>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</si>
  <si>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</si>
  <si>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</si>
  <si>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</si>
  <si>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</si>
  <si>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</si>
  <si>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</si>
  <si>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</si>
  <si>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</si>
  <si>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</si>
  <si>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</si>
  <si>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</si>
  <si>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</si>
  <si>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</si>
  <si>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</si>
  <si>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</si>
  <si>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</si>
  <si>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</si>
  <si>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</si>
  <si>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</si>
  <si>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</si>
  <si>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</si>
  <si>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</si>
  <si>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</si>
  <si>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</si>
  <si>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</si>
  <si>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</si>
  <si>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</si>
  <si>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</si>
  <si>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</si>
  <si>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</si>
  <si>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</si>
  <si>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</si>
  <si>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</si>
  <si>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</si>
  <si>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</si>
  <si>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</si>
  <si>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</si>
  <si>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</si>
  <si>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</si>
  <si>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</si>
  <si>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</si>
  <si>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</si>
  <si>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</si>
  <si>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</si>
  <si>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</si>
  <si>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</si>
  <si>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</si>
  <si>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</si>
  <si>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</si>
  <si>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</si>
  <si>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</si>
  <si>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</si>
  <si>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</si>
  <si>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</si>
  <si>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</si>
  <si>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</si>
  <si>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</si>
  <si>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</si>
  <si>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</si>
  <si>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</si>
  <si>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</si>
  <si>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</si>
  <si>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</si>
  <si>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</si>
  <si>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</si>
  <si>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</si>
  <si>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</si>
  <si>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</si>
  <si>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</si>
  <si>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</si>
  <si>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</si>
  <si>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</si>
  <si>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</si>
  <si>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</si>
  <si>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</si>
  <si>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</si>
  <si>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</si>
  <si>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</si>
  <si>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</si>
  <si>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</si>
  <si>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</si>
  <si>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</si>
  <si>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</si>
  <si>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</si>
  <si>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</si>
  <si>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</si>
  <si>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</si>
  <si>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</si>
  <si>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</si>
  <si>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</si>
  <si>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</si>
  <si>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</si>
  <si>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</si>
  <si>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</si>
  <si>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</si>
  <si>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</si>
  <si>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</si>
  <si>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</si>
  <si>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</si>
  <si>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</si>
  <si>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</si>
  <si>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</si>
  <si>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</si>
  <si>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</si>
  <si>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</si>
  <si>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</si>
  <si>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</si>
  <si>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</si>
  <si>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</si>
  <si>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</si>
  <si>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</si>
  <si>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</si>
  <si>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</si>
  <si>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</si>
  <si>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</si>
  <si>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</si>
  <si>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</si>
  <si>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</si>
  <si>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</si>
  <si>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</si>
  <si>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</si>
  <si>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</si>
  <si>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</si>
  <si>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</si>
  <si>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</si>
  <si>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</si>
  <si>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</si>
  <si>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</si>
  <si>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</si>
  <si>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</si>
  <si>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</si>
  <si>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</si>
  <si>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</si>
  <si>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</si>
  <si>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</si>
  <si>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</si>
  <si>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</si>
  <si>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</si>
  <si>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</si>
  <si>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</si>
  <si>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</si>
  <si>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</si>
  <si>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</si>
  <si>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</si>
  <si>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</si>
  <si>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</si>
  <si>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</si>
  <si>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</si>
  <si>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</si>
  <si>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</si>
  <si>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</si>
  <si>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</si>
  <si>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</si>
  <si>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</si>
  <si>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</si>
  <si>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</si>
  <si>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</si>
  <si>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</si>
  <si>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</si>
  <si>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</si>
  <si>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</si>
  <si>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</si>
  <si>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</si>
  <si>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</si>
  <si>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</si>
  <si>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</si>
  <si>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</si>
  <si>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</si>
  <si>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</si>
  <si>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</si>
  <si>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</si>
  <si>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</si>
  <si>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</si>
  <si>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</si>
  <si>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</si>
  <si>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</si>
  <si>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</si>
  <si>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</si>
  <si>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</si>
  <si>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</si>
  <si>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</si>
  <si>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</si>
  <si>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</si>
  <si>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</si>
  <si>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</si>
  <si>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</si>
  <si>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</si>
  <si>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</si>
  <si>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</si>
  <si>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</si>
  <si>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</si>
  <si>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</si>
  <si>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</si>
  <si>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</si>
  <si>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</si>
  <si>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</si>
  <si>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</si>
  <si>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</si>
  <si>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</si>
  <si>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</si>
  <si>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</si>
  <si>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</si>
  <si>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</si>
  <si>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</si>
  <si>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</si>
  <si>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</si>
  <si>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</si>
  <si>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</si>
  <si>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</si>
  <si>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</si>
  <si>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</si>
  <si>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</si>
  <si>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</si>
  <si>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</si>
  <si>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</si>
  <si>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</si>
  <si>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</si>
  <si>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</si>
  <si>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</si>
  <si>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</si>
  <si>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</si>
  <si>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</si>
  <si>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</si>
  <si>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</si>
  <si>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</si>
  <si>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</si>
  <si>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</si>
  <si>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</si>
  <si>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</si>
  <si>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</si>
  <si>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</si>
  <si>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</si>
  <si>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</si>
  <si>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</si>
  <si>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</si>
  <si>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</si>
  <si>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</si>
  <si>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</si>
  <si>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</si>
  <si>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</si>
  <si>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</si>
  <si>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</si>
  <si>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</si>
  <si>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</si>
  <si>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</si>
  <si>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</si>
  <si>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</si>
  <si>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</si>
  <si>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</si>
  <si>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</si>
  <si>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</si>
  <si>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</si>
  <si>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</si>
  <si>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</si>
  <si>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</si>
  <si>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</si>
  <si>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</si>
  <si>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</si>
  <si>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</si>
  <si>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</si>
  <si>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</si>
  <si>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</si>
  <si>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</si>
  <si>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</si>
  <si>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</si>
  <si>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</si>
  <si>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</si>
  <si>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</si>
  <si>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</si>
  <si>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</si>
  <si>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</si>
  <si>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</si>
  <si>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</si>
  <si>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</si>
  <si>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</si>
  <si>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</si>
  <si>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</si>
  <si>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</si>
  <si>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</si>
  <si>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</si>
  <si>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</si>
  <si>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</si>
  <si>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</si>
  <si>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</si>
  <si>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</si>
  <si>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</si>
  <si>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</si>
  <si>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</si>
  <si>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</si>
  <si>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</si>
  <si>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</si>
  <si>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</si>
  <si>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</si>
  <si>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</si>
  <si>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</si>
  <si>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</si>
  <si>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</si>
  <si>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</si>
  <si>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</si>
  <si>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</si>
  <si>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</si>
  <si>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</si>
  <si>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</si>
  <si>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</si>
  <si>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</si>
  <si>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</si>
  <si>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</si>
  <si>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</si>
  <si>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</si>
  <si>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</si>
  <si>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</si>
  <si>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</si>
  <si>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</si>
  <si>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</si>
  <si>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</si>
  <si>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</si>
  <si>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</si>
  <si>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</si>
  <si>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</si>
  <si>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</si>
  <si>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</si>
  <si>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</si>
  <si>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</si>
  <si>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</si>
  <si>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</si>
  <si>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</si>
  <si>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</si>
  <si>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</si>
  <si>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</si>
  <si>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</si>
  <si>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</si>
  <si>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</si>
  <si>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</si>
  <si>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</si>
  <si>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</si>
  <si>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</si>
  <si>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</si>
  <si>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</si>
  <si>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</si>
  <si>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</si>
  <si>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</si>
  <si>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</si>
  <si>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</si>
  <si>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</si>
  <si>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</si>
  <si>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</si>
  <si>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</si>
  <si>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</si>
  <si>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</si>
  <si>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</si>
  <si>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</si>
  <si>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</si>
  <si>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</si>
  <si>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</si>
  <si>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</si>
  <si>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</si>
  <si>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</si>
  <si>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</si>
  <si>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</si>
  <si>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</si>
  <si>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</si>
  <si>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</si>
  <si>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</si>
  <si>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</si>
  <si>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</si>
  <si>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</si>
  <si>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</si>
  <si>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</si>
  <si>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</si>
  <si>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</si>
  <si>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</si>
  <si>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</si>
  <si>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</si>
  <si>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</si>
  <si>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</si>
  <si>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</si>
  <si>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</si>
  <si>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</si>
  <si>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</si>
  <si>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</si>
  <si>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</si>
  <si>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</si>
  <si>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</si>
  <si>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</si>
  <si>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</si>
  <si>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</si>
  <si>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</si>
  <si>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</si>
  <si>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</si>
  <si>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</si>
  <si>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</si>
  <si>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</si>
  <si>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</si>
  <si>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</si>
  <si>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</si>
  <si>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</si>
  <si>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</si>
  <si>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</si>
  <si>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</si>
  <si>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</si>
  <si>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</si>
  <si>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</si>
  <si>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</si>
  <si>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</si>
  <si>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</si>
  <si>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</si>
  <si>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</si>
  <si>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</si>
  <si>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</si>
  <si>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</si>
  <si>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</si>
  <si>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</si>
  <si>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</si>
  <si>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</si>
  <si>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</si>
  <si>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</si>
  <si>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</si>
  <si>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</si>
  <si>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</si>
  <si>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</si>
  <si>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</si>
  <si>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</si>
  <si>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</si>
  <si>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</si>
  <si>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</si>
  <si>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</si>
  <si>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</si>
  <si>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</si>
  <si>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</si>
  <si>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</si>
  <si>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</si>
  <si>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</si>
  <si>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</si>
  <si>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</si>
  <si>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</si>
  <si>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</si>
  <si>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</si>
  <si>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</si>
  <si>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</si>
  <si>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</si>
  <si>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</si>
  <si>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</si>
  <si>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</si>
  <si>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</si>
  <si>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</si>
  <si>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</si>
  <si>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</si>
  <si>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</si>
  <si>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</si>
  <si>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</si>
  <si>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</si>
  <si>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</si>
  <si>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</si>
  <si>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</si>
  <si>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</si>
  <si>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</si>
  <si>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</si>
  <si>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</si>
  <si>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</si>
  <si>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</si>
  <si>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</si>
  <si>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</si>
  <si>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</si>
  <si>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</si>
  <si>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</si>
  <si>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</si>
  <si>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</si>
  <si>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</si>
  <si>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</si>
  <si>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</si>
  <si>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</si>
  <si>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</si>
  <si>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</si>
  <si>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</si>
  <si>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</si>
  <si>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</si>
  <si>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</si>
  <si>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</si>
  <si>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</si>
  <si>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</si>
  <si>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</si>
  <si>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</si>
  <si>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</si>
  <si>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</si>
  <si>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</si>
  <si>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</si>
  <si>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</si>
  <si>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</si>
  <si>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</si>
  <si>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</si>
  <si>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</si>
  <si>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</si>
  <si>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</si>
  <si>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</si>
  <si>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</si>
  <si>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</si>
  <si>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</si>
  <si>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</si>
  <si>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</si>
  <si>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</si>
  <si>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</si>
  <si>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</si>
  <si>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</si>
  <si>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</si>
  <si>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</si>
  <si>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</si>
  <si>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</si>
  <si>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</si>
  <si>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</si>
  <si>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</si>
  <si>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</si>
  <si>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</si>
  <si>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</si>
  <si>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</si>
  <si>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</si>
  <si>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</si>
  <si>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</si>
  <si>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</si>
  <si>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</si>
  <si>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</si>
  <si>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</si>
  <si>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</si>
  <si>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</si>
  <si>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</si>
  <si>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</si>
  <si>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</si>
  <si>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</si>
  <si>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</si>
  <si>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</si>
  <si>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</si>
  <si>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</si>
  <si>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</si>
  <si>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</si>
  <si>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</si>
  <si>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</si>
  <si>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</si>
  <si>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</si>
  <si>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</si>
  <si>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</si>
  <si>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</si>
  <si>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</si>
  <si>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</si>
  <si>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</si>
  <si>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</si>
  <si>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</si>
  <si>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</si>
  <si>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</si>
  <si>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</si>
  <si>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</si>
  <si>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</si>
  <si>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</si>
  <si>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</si>
  <si>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</si>
  <si>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</si>
  <si>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</si>
  <si>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</si>
  <si>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</si>
  <si>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</si>
  <si>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</si>
  <si>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</si>
  <si>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</si>
  <si>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</si>
  <si>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</si>
  <si>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</si>
  <si>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</si>
  <si>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</si>
  <si>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</si>
  <si>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</si>
  <si>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</si>
  <si>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</si>
  <si>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</si>
  <si>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</si>
  <si>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</si>
  <si>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</si>
  <si>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</si>
  <si>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</si>
  <si>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</si>
  <si>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</si>
  <si>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</si>
  <si>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</si>
  <si>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</si>
  <si>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</si>
  <si>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</si>
  <si>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</si>
  <si>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</si>
  <si>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</si>
  <si>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</si>
  <si>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</si>
  <si>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</si>
  <si>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</si>
  <si>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</si>
  <si>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</si>
  <si>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</si>
  <si>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</si>
  <si>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</si>
  <si>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</si>
  <si>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</si>
  <si>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</si>
  <si>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</si>
  <si>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</si>
  <si>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</si>
  <si>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</si>
  <si>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</si>
  <si>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</si>
  <si>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</si>
  <si>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</si>
  <si>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</si>
  <si>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</si>
  <si>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</si>
  <si>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</si>
  <si>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</si>
  <si>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</si>
  <si>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</si>
  <si>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</si>
  <si>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</si>
  <si>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</si>
  <si>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</si>
  <si>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</si>
  <si>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</si>
  <si>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</si>
  <si>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</si>
  <si>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</si>
  <si>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</si>
  <si>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</si>
  <si>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</si>
  <si>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</si>
  <si>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</si>
  <si>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</si>
  <si>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</si>
  <si>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</si>
  <si>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</si>
  <si>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</si>
  <si>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</si>
  <si>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</si>
  <si>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</si>
  <si>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</si>
  <si>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</si>
  <si>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</si>
  <si>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</si>
  <si>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</si>
  <si>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</si>
  <si>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</si>
  <si>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</si>
  <si>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</si>
  <si>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</si>
  <si>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</si>
  <si>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</si>
  <si>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</si>
  <si>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</si>
  <si>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</si>
  <si>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</si>
  <si>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</si>
  <si>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</si>
  <si>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</si>
  <si>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</si>
  <si>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</si>
  <si>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</si>
  <si>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</si>
  <si>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</si>
  <si>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</si>
  <si>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</si>
  <si>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</si>
  <si>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</si>
  <si>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</si>
  <si>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</si>
  <si>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</si>
  <si>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</si>
  <si>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</si>
  <si>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</si>
  <si>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</si>
  <si>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</si>
  <si>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</si>
  <si>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</si>
  <si>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</si>
  <si>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</si>
  <si>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</si>
  <si>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</si>
  <si>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</si>
  <si>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</si>
  <si>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</si>
  <si>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</si>
  <si>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</si>
  <si>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</si>
  <si>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</si>
  <si>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</si>
  <si>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</si>
  <si>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</si>
  <si>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</si>
  <si>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</si>
  <si>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</si>
  <si>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</si>
  <si>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</si>
  <si>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</si>
  <si>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</si>
  <si>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</si>
  <si>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</si>
  <si>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</si>
  <si>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</si>
  <si>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</si>
  <si>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</si>
  <si>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</si>
  <si>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</si>
  <si>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</si>
  <si>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</si>
  <si>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</si>
  <si>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</si>
  <si>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</si>
  <si>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</si>
  <si>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</si>
  <si>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</si>
  <si>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</si>
  <si>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</si>
  <si>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</si>
  <si>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</si>
  <si>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</si>
  <si>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</si>
  <si>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</si>
  <si>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</si>
  <si>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</si>
  <si>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</si>
  <si>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</si>
  <si>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</si>
  <si>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</si>
  <si>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</si>
  <si>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</si>
  <si>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</si>
  <si>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</si>
  <si>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</si>
  <si>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</si>
  <si>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</si>
  <si>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</si>
  <si>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</si>
  <si>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</si>
  <si>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</si>
  <si>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</si>
  <si>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</si>
  <si>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</si>
  <si>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</si>
  <si>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</si>
  <si>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</si>
  <si>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</si>
  <si>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</si>
  <si>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</si>
  <si>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</si>
  <si>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</si>
  <si>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</si>
  <si>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</si>
  <si>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</si>
  <si>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</si>
  <si>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</si>
  <si>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</si>
  <si>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</si>
  <si>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</si>
  <si>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</si>
  <si>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</si>
  <si>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</si>
  <si>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</si>
  <si>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</si>
  <si>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</si>
  <si>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</si>
  <si>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</si>
  <si>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</si>
  <si>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</si>
  <si>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</si>
  <si>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</si>
  <si>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</si>
  <si>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</si>
  <si>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</si>
  <si>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</si>
  <si>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</si>
  <si>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</si>
  <si>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</si>
  <si>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</si>
  <si>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</si>
  <si>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</si>
  <si>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</si>
  <si>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</si>
  <si>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</si>
  <si>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</si>
  <si>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</si>
  <si>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</si>
  <si>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</si>
  <si>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</si>
  <si>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</si>
  <si>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</si>
  <si>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</si>
  <si>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</si>
  <si>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</si>
  <si>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</si>
  <si>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</si>
  <si>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</si>
  <si>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</si>
  <si>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</si>
  <si>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</si>
  <si>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</si>
  <si>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</si>
  <si>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</si>
  <si>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</si>
  <si>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</si>
  <si>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</si>
  <si>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</si>
  <si>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</si>
  <si>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</si>
  <si>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</si>
  <si>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</si>
  <si>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</si>
  <si>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</si>
  <si>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</si>
  <si>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</si>
  <si>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</si>
  <si>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</si>
  <si>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</si>
  <si>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</si>
  <si>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</si>
  <si>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</si>
  <si>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</si>
  <si>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</si>
  <si>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</si>
  <si>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</si>
  <si>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</si>
  <si>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</si>
  <si>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</si>
  <si>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</si>
  <si>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</si>
  <si>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</si>
  <si>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</si>
  <si>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</si>
  <si>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</si>
  <si>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</si>
  <si>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</si>
  <si>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</si>
  <si>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</si>
  <si>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</si>
  <si>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</si>
  <si>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</si>
  <si>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</si>
  <si>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</si>
  <si>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</si>
  <si>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</si>
  <si>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</si>
  <si>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</si>
  <si>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</si>
  <si>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</si>
  <si>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</si>
  <si>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</si>
  <si>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</si>
  <si>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</si>
  <si>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</si>
  <si>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</si>
  <si>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</si>
  <si>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</si>
  <si>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</si>
  <si>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</si>
  <si>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</si>
  <si>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</si>
  <si>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</si>
  <si>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</si>
  <si>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</si>
  <si>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</si>
  <si>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</si>
  <si>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</si>
  <si>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</si>
  <si>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</si>
  <si>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</si>
  <si>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</si>
  <si>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</si>
  <si>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</si>
  <si>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</si>
  <si>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</si>
  <si>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</si>
  <si>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</si>
  <si>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</si>
  <si>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</si>
  <si>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</si>
  <si>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</si>
  <si>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</si>
  <si>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</si>
  <si>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</si>
  <si>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</si>
  <si>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</si>
  <si>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</si>
  <si>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</si>
  <si>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</si>
  <si>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</si>
  <si>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</si>
  <si>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</si>
  <si>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</si>
  <si>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</si>
  <si>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</si>
  <si>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</si>
  <si>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</si>
  <si>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</si>
  <si>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</si>
  <si>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</si>
  <si>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</si>
  <si>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</si>
  <si>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</si>
  <si>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</si>
  <si>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</si>
  <si>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</si>
  <si>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</si>
  <si>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</si>
  <si>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</si>
  <si>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</si>
  <si>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</si>
  <si>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</si>
  <si>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</si>
  <si>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</si>
  <si>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</si>
  <si>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</si>
  <si>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</si>
  <si>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</si>
  <si>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</si>
  <si>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</si>
  <si>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</si>
  <si>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</si>
  <si>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</si>
  <si>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</si>
  <si>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</si>
  <si>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</si>
  <si>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</si>
  <si>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</si>
  <si>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</si>
  <si>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</si>
  <si>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</si>
  <si>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</si>
  <si>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</si>
  <si>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</si>
  <si>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</si>
  <si>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</si>
  <si>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</si>
  <si>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</si>
  <si>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</si>
  <si>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</si>
  <si>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</si>
  <si>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</si>
  <si>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</si>
  <si>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</si>
  <si>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</si>
  <si>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</si>
  <si>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</si>
  <si>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</si>
  <si>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</si>
  <si>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</si>
  <si>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</si>
  <si>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</si>
  <si>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</si>
  <si>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</si>
  <si>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</si>
  <si>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</si>
  <si>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</si>
  <si>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</si>
  <si>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</si>
  <si>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</si>
  <si>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</si>
  <si>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</si>
  <si>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</si>
  <si>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</si>
  <si>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</si>
  <si>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</si>
  <si>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</si>
  <si>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</si>
  <si>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</si>
  <si>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</si>
  <si>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</si>
  <si>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</si>
  <si>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</si>
  <si>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</si>
  <si>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</si>
  <si>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</si>
  <si>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</si>
  <si>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</si>
  <si>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</si>
  <si>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</si>
  <si>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</si>
  <si>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</si>
  <si>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</si>
  <si>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</si>
  <si>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</si>
  <si>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</si>
  <si>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</si>
  <si>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</si>
  <si>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</si>
  <si>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</si>
  <si>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</si>
  <si>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</si>
  <si>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</si>
  <si>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</si>
  <si>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</si>
  <si>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</si>
  <si>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</si>
  <si>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</si>
  <si>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</si>
  <si>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</si>
  <si>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</si>
  <si>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</si>
  <si>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</si>
  <si>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</si>
  <si>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</si>
  <si>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</si>
  <si>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</si>
  <si>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</si>
  <si>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</si>
  <si>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</si>
  <si>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</si>
  <si>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</si>
  <si>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</si>
  <si>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</si>
  <si>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</si>
  <si>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</si>
  <si>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</si>
  <si>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</si>
  <si>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</si>
  <si>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</si>
  <si>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</si>
  <si>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</si>
  <si>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</si>
  <si>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</si>
  <si>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</si>
  <si>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</si>
  <si>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</si>
  <si>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</si>
  <si>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</si>
  <si>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</si>
  <si>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</si>
  <si>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</si>
  <si>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</si>
  <si>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</si>
  <si>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</si>
  <si>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</si>
  <si>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</si>
  <si>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</si>
  <si>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</si>
  <si>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</si>
  <si>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</si>
  <si>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</si>
  <si>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</si>
  <si>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</si>
  <si>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</si>
  <si>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</si>
  <si>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</si>
  <si>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</si>
  <si>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</si>
  <si>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</si>
  <si>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</si>
  <si>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</si>
  <si>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</si>
  <si>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</si>
  <si>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</si>
  <si>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</si>
  <si>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</si>
  <si>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</si>
  <si>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</si>
  <si>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</si>
  <si>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</si>
  <si>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</si>
  <si>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</si>
  <si>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</si>
  <si>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</si>
  <si>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</si>
  <si>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</si>
  <si>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</si>
  <si>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</si>
  <si>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</si>
  <si>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</si>
  <si>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</si>
  <si>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</si>
  <si>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</si>
  <si>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</si>
  <si>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</si>
  <si>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</si>
  <si>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</si>
  <si>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</si>
  <si>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</si>
  <si>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</si>
  <si>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</si>
  <si>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</si>
  <si>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</si>
  <si>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</si>
  <si>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</si>
  <si>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</si>
  <si>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</si>
  <si>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</si>
  <si>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</si>
  <si>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</si>
  <si>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</si>
  <si>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</si>
  <si>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</si>
  <si>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</si>
  <si>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</si>
  <si>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</si>
  <si>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</si>
  <si>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</si>
  <si>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</si>
  <si>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</si>
  <si>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</si>
  <si>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</si>
  <si>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</si>
  <si>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</si>
  <si>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</si>
  <si>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</si>
  <si>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</si>
  <si>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</si>
  <si>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</si>
  <si>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</si>
  <si>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</si>
  <si>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</si>
  <si>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</si>
  <si>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</si>
  <si>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</si>
  <si>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</si>
  <si>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</si>
  <si>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</si>
  <si>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</si>
  <si>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</si>
  <si>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</si>
  <si>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</si>
  <si>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</si>
  <si>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</si>
  <si>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</si>
  <si>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</si>
  <si>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</si>
  <si>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</si>
  <si>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</si>
  <si>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</si>
  <si>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</si>
  <si>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</si>
  <si>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</si>
  <si>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</si>
  <si>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</si>
  <si>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</si>
  <si>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</si>
  <si>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</si>
  <si>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</si>
  <si>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</si>
  <si>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</si>
  <si>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</si>
  <si>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</si>
  <si>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</si>
  <si>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</si>
  <si>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</si>
  <si>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</si>
  <si>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</si>
  <si>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</si>
  <si>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</si>
  <si>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</si>
  <si>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</si>
  <si>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</si>
  <si>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</si>
  <si>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</si>
  <si>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</si>
  <si>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</si>
  <si>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</si>
  <si>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</si>
  <si>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</si>
  <si>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</si>
  <si>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</si>
  <si>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</si>
  <si>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</si>
  <si>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</si>
  <si>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</si>
  <si>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</si>
  <si>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</si>
  <si>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</si>
  <si>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</si>
  <si>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</si>
  <si>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</si>
  <si>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</si>
  <si>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</si>
  <si>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</si>
  <si>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</si>
  <si>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</si>
  <si>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</si>
  <si>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</si>
  <si>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</si>
  <si>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</si>
  <si>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</si>
  <si>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</si>
  <si>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</si>
  <si>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</si>
  <si>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</si>
  <si>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</si>
  <si>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</si>
  <si>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</si>
  <si>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</si>
  <si>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</si>
  <si>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</si>
  <si>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</si>
  <si>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</si>
  <si>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</si>
  <si>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</si>
  <si>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</si>
  <si>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</si>
  <si>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</si>
  <si>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</si>
  <si>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</si>
  <si>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</si>
  <si>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</si>
  <si>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</si>
  <si>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</si>
  <si>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</si>
  <si>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</si>
  <si>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</si>
  <si>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</si>
  <si>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</si>
  <si>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</si>
  <si>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</si>
  <si>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</si>
  <si>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</si>
  <si>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</si>
  <si>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</si>
  <si>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</si>
  <si>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</si>
  <si>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</si>
  <si>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</si>
  <si>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</si>
  <si>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</si>
  <si>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</si>
  <si>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</si>
  <si>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</si>
  <si>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</si>
  <si>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</si>
  <si>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</si>
  <si>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</si>
  <si>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</si>
  <si>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</si>
  <si>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</si>
  <si>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</si>
  <si>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</si>
  <si>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</si>
  <si>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</si>
  <si>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</si>
  <si>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</si>
  <si>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</si>
  <si>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</si>
  <si>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</si>
  <si>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</si>
  <si>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</si>
  <si>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</si>
  <si>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</si>
  <si>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</si>
  <si>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</si>
  <si>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</si>
  <si>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</si>
  <si>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</si>
  <si>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</si>
  <si>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</si>
  <si>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</si>
  <si>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</si>
  <si>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</si>
  <si>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</si>
  <si>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</si>
  <si>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</si>
  <si>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</si>
  <si>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</si>
  <si>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</si>
  <si>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</si>
  <si>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</si>
  <si>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</si>
  <si>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</si>
  <si>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</si>
  <si>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</si>
  <si>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</si>
  <si>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</si>
  <si>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</si>
  <si>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</si>
  <si>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</si>
  <si>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</si>
  <si>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</si>
  <si>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</si>
  <si>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</si>
  <si>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</si>
  <si>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</si>
  <si>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</si>
  <si>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</si>
  <si>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</si>
  <si>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</si>
  <si>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</si>
  <si>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</si>
  <si>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</si>
  <si>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</si>
  <si>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</si>
  <si>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</si>
  <si>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</si>
  <si>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</si>
  <si>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</si>
  <si>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</si>
  <si>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</si>
  <si>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</si>
  <si>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</si>
  <si>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</si>
  <si>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</si>
  <si>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</si>
  <si>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</si>
  <si>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</si>
  <si>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</si>
  <si>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</si>
  <si>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</si>
  <si>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</si>
  <si>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</si>
  <si>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</si>
  <si>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</si>
  <si>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</si>
  <si>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</si>
  <si>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</si>
  <si>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</si>
  <si>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</si>
  <si>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</si>
  <si>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</si>
  <si>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</si>
  <si>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</si>
  <si>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</si>
  <si>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</si>
  <si>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</si>
  <si>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</si>
  <si>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</si>
  <si>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</si>
  <si>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</si>
  <si>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</si>
  <si>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</si>
  <si>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</si>
  <si>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</si>
  <si>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</si>
  <si>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</si>
  <si>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</si>
  <si>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</si>
  <si>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</si>
  <si>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</si>
  <si>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</si>
  <si>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</si>
  <si>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</si>
  <si>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</si>
  <si>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</si>
  <si>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</si>
  <si>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</si>
  <si>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</si>
  <si>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</si>
  <si>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</si>
  <si>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</si>
  <si>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</si>
  <si>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</si>
  <si>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</si>
  <si>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</si>
  <si>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</si>
  <si>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</si>
  <si>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</si>
  <si>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</si>
  <si>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</si>
  <si>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</si>
  <si>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</si>
  <si>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</si>
  <si>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</si>
  <si>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</si>
  <si>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</si>
  <si>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</si>
  <si>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</si>
  <si>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</si>
  <si>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</si>
  <si>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</si>
  <si>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</si>
  <si>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</si>
  <si>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</si>
  <si>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</si>
  <si>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</si>
  <si>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</si>
  <si>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</si>
  <si>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</si>
  <si>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</si>
  <si>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</si>
  <si>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</si>
  <si>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</si>
  <si>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</si>
  <si>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</si>
  <si>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</si>
  <si>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</si>
  <si>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</si>
  <si>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</si>
  <si>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</si>
  <si>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</si>
  <si>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</si>
  <si>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</si>
  <si>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</si>
  <si>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</si>
  <si>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</si>
  <si>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</si>
  <si>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</si>
  <si>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</si>
  <si>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</si>
  <si>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</si>
  <si>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</si>
  <si>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</si>
  <si>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</si>
  <si>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</si>
  <si>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</si>
  <si>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</si>
  <si>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</si>
  <si>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</si>
  <si>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</si>
  <si>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</si>
  <si>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</si>
  <si>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</si>
  <si>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</si>
  <si>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</si>
  <si>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</si>
  <si>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</si>
  <si>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</si>
  <si>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</si>
  <si>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</si>
  <si>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</si>
  <si>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</si>
  <si>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</si>
  <si>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</si>
  <si>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</si>
  <si>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</si>
  <si>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</si>
  <si>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</si>
  <si>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</si>
  <si>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</si>
  <si>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</si>
  <si>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</si>
  <si>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</si>
  <si>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</si>
  <si>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</si>
  <si>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</si>
  <si>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</si>
  <si>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</si>
  <si>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</si>
  <si>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</si>
  <si>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</si>
  <si>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</si>
  <si>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</si>
  <si>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</si>
  <si>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</si>
  <si>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</si>
  <si>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</si>
  <si>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</si>
  <si>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</si>
  <si>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</si>
  <si>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</si>
  <si>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</si>
  <si>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</si>
  <si>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</si>
  <si>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</si>
  <si>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</si>
  <si>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</si>
  <si>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</si>
  <si>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</si>
  <si>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</si>
  <si>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</si>
  <si>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</si>
  <si>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</si>
  <si>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</si>
  <si>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</si>
  <si>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</si>
  <si>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</si>
  <si>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</si>
  <si>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</si>
  <si>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</si>
  <si>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</si>
  <si>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</si>
  <si>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</si>
  <si>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</si>
  <si>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</si>
  <si>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</si>
  <si>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</si>
  <si>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</si>
  <si>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</si>
  <si>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</si>
  <si>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</si>
  <si>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</si>
  <si>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</si>
  <si>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</si>
  <si>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</si>
  <si>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</si>
  <si>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</si>
  <si>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</si>
  <si>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</si>
  <si>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</si>
  <si>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</si>
  <si>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</si>
  <si>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</si>
  <si>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</si>
  <si>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</si>
  <si>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</si>
  <si>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</si>
  <si>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</si>
  <si>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</si>
  <si>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</si>
  <si>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</si>
  <si>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</si>
  <si>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</si>
  <si>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</si>
  <si>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</si>
  <si>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</si>
  <si>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</si>
  <si>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</si>
  <si>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</si>
  <si>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</si>
  <si>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</si>
  <si>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</si>
  <si>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</si>
  <si>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</si>
  <si>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</si>
  <si>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</si>
  <si>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</si>
  <si>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</si>
  <si>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</si>
  <si>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</si>
  <si>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</si>
  <si>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</si>
  <si>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</si>
  <si>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</si>
  <si>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</si>
  <si>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</si>
  <si>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</si>
  <si>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</si>
  <si>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</si>
  <si>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</si>
  <si>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</si>
  <si>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</si>
  <si>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</si>
  <si>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</si>
  <si>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</si>
  <si>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</si>
  <si>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</si>
  <si>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</si>
  <si>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</si>
  <si>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</si>
  <si>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</si>
  <si>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</si>
  <si>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</si>
  <si>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</si>
  <si>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</si>
  <si>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</si>
  <si>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</si>
  <si>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</si>
  <si>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</si>
  <si>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</si>
  <si>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</si>
  <si>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</si>
  <si>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</si>
  <si>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</si>
  <si>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</si>
  <si>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</si>
  <si>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</si>
  <si>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</si>
  <si>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</si>
  <si>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</si>
  <si>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</si>
  <si>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</si>
  <si>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</si>
  <si>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</si>
  <si>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</si>
  <si>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</si>
  <si>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</si>
  <si>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</si>
  <si>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</si>
  <si>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</si>
  <si>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</si>
  <si>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</si>
  <si>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</si>
  <si>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</si>
  <si>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</si>
  <si>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</si>
  <si>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</si>
  <si>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</si>
  <si>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</si>
  <si>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</si>
  <si>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</si>
  <si>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</si>
  <si>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</si>
  <si>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</si>
  <si>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</si>
  <si>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</si>
  <si>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</si>
  <si>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</si>
  <si>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</si>
  <si>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</si>
  <si>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</si>
  <si>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</si>
  <si>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</si>
  <si>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</si>
  <si>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</si>
  <si>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</si>
  <si>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</si>
  <si>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</si>
  <si>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</si>
  <si>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</si>
  <si>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</si>
  <si>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</si>
  <si>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</si>
  <si>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</si>
  <si>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</si>
  <si>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</si>
  <si>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</si>
  <si>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</si>
  <si>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</si>
  <si>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</si>
  <si>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</si>
  <si>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</si>
  <si>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</si>
  <si>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</si>
  <si>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</si>
  <si>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</si>
  <si>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</si>
  <si>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</si>
  <si>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</si>
  <si>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</si>
  <si>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</si>
  <si>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</si>
  <si>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</si>
  <si>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</si>
  <si>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</si>
  <si>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</si>
  <si>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</si>
  <si>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</si>
  <si>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</si>
  <si>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</si>
  <si>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</si>
  <si>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</si>
  <si>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</si>
  <si>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</si>
  <si>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</si>
  <si>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</si>
  <si>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</si>
  <si>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</si>
  <si>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</si>
  <si>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</si>
  <si>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</si>
  <si>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</si>
  <si>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</si>
  <si>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</si>
  <si>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</si>
  <si>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</si>
  <si>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</si>
  <si>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</si>
  <si>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</si>
  <si>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</si>
  <si>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</si>
  <si>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</si>
  <si>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</si>
  <si>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</si>
  <si>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</si>
  <si>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</si>
  <si>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</si>
  <si>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</si>
  <si>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</si>
  <si>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</si>
  <si>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</si>
  <si>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</si>
  <si>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</si>
  <si>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</si>
  <si>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</si>
  <si>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</si>
  <si>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</si>
  <si>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</si>
  <si>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</si>
  <si>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</si>
  <si>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</si>
  <si>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</si>
  <si>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</si>
  <si>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</si>
  <si>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</si>
  <si>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</si>
  <si>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</si>
  <si>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</si>
  <si>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</si>
  <si>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</si>
  <si>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</si>
  <si>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</si>
  <si>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</si>
  <si>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</si>
  <si>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</si>
  <si>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</si>
  <si>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</si>
  <si>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</si>
  <si>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</si>
  <si>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</si>
  <si>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</si>
  <si>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</si>
  <si>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</si>
  <si>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</si>
  <si>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</si>
  <si>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</si>
  <si>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</si>
  <si>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</si>
  <si>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</si>
  <si>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</si>
  <si>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</si>
  <si>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</si>
  <si>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</si>
  <si>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</si>
  <si>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</si>
  <si>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</si>
  <si>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</si>
  <si>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</si>
  <si>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</si>
  <si>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</si>
  <si>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</si>
  <si>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</si>
  <si>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</si>
  <si>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</si>
  <si>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</si>
  <si>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</si>
  <si>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</si>
  <si>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</si>
  <si>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</si>
  <si>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</si>
  <si>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</si>
  <si>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</si>
  <si>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</si>
  <si>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</si>
  <si>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</si>
  <si>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</si>
  <si>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</si>
  <si>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</si>
  <si>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</si>
  <si>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</si>
  <si>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</si>
  <si>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</si>
  <si>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</si>
  <si>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</si>
  <si>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</si>
  <si>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</si>
  <si>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</si>
  <si>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</si>
  <si>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</si>
  <si>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</si>
  <si>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</si>
  <si>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</si>
  <si>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</si>
  <si>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</si>
  <si>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</si>
  <si>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</si>
  <si>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</si>
  <si>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</si>
  <si>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</si>
  <si>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</si>
  <si>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</si>
  <si>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</si>
  <si>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</si>
  <si>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</si>
  <si>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</si>
  <si>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</si>
  <si>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</si>
  <si>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</si>
  <si>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</si>
  <si>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</si>
  <si>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</si>
  <si>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</si>
  <si>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</si>
  <si>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</si>
  <si>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</si>
  <si>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</si>
  <si>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</si>
  <si>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</si>
  <si>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</si>
  <si>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</si>
  <si>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</si>
  <si>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</si>
  <si>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</si>
  <si>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</si>
  <si>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</si>
  <si>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</si>
  <si>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</si>
  <si>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</si>
  <si>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</si>
  <si>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</si>
  <si>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</si>
  <si>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</si>
  <si>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</si>
  <si>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</si>
  <si>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</si>
  <si>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</si>
  <si>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</si>
  <si>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</si>
  <si>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</si>
  <si>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</si>
  <si>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</si>
  <si>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</si>
  <si>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</si>
  <si>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</si>
  <si>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</si>
  <si>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</si>
  <si>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</si>
  <si>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</si>
  <si>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</si>
  <si>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</si>
  <si>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</si>
  <si>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</si>
  <si>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</si>
  <si>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</si>
  <si>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</si>
  <si>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</si>
  <si>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</si>
  <si>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</si>
  <si>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</si>
  <si>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</si>
  <si>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</si>
  <si>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</si>
  <si>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</si>
  <si>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</si>
  <si>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</si>
  <si>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</si>
  <si>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</si>
  <si>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</si>
  <si>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</si>
  <si>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</si>
  <si>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</si>
  <si>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</si>
  <si>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</si>
  <si>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</si>
  <si>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</si>
  <si>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</si>
  <si>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</si>
  <si>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</si>
  <si>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</si>
  <si>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</si>
  <si>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</si>
  <si>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</si>
  <si>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</si>
  <si>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</si>
  <si>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</si>
  <si>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</si>
  <si>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</si>
  <si>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</si>
  <si>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</si>
  <si>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</si>
  <si>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</si>
  <si>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</si>
  <si>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</si>
  <si>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</si>
  <si>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</si>
  <si>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</si>
  <si>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</si>
  <si>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</si>
  <si>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</si>
  <si>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</si>
  <si>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</si>
  <si>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</si>
  <si>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</si>
  <si>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</si>
  <si>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</si>
  <si>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</si>
  <si>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</si>
  <si>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</si>
  <si>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</si>
  <si>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</si>
  <si>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</si>
  <si>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</si>
  <si>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</si>
  <si>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</si>
  <si>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</si>
  <si>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</si>
  <si>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</si>
  <si>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</si>
  <si>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</si>
  <si>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</si>
  <si>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</si>
  <si>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</si>
  <si>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</si>
  <si>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</si>
  <si>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</si>
  <si>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</si>
  <si>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</si>
  <si>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</si>
  <si>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</si>
  <si>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</si>
  <si>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</si>
  <si>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</si>
  <si>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</si>
  <si>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</si>
  <si>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</si>
  <si>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</si>
  <si>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</si>
  <si>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</si>
  <si>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</si>
  <si>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</si>
  <si>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</si>
  <si>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</si>
  <si>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</si>
  <si>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</si>
  <si>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</si>
  <si>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</si>
  <si>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</si>
  <si>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</si>
  <si>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</si>
  <si>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</si>
  <si>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</si>
  <si>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</si>
  <si>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</si>
  <si>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</si>
  <si>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</si>
  <si>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</si>
  <si>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</si>
  <si>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</si>
  <si>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</si>
  <si>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</si>
  <si>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</si>
  <si>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</si>
  <si>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</si>
  <si>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</si>
  <si>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</si>
  <si>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</si>
  <si>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</si>
  <si>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</si>
  <si>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</si>
  <si>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</si>
  <si>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</si>
  <si>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</si>
  <si>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</si>
  <si>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</si>
  <si>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</si>
  <si>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</si>
  <si>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</si>
  <si>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</si>
  <si>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</si>
  <si>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</si>
  <si>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</si>
  <si>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</si>
  <si>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</si>
  <si>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</si>
  <si>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</si>
  <si>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</si>
  <si>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</si>
  <si>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</si>
  <si>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</si>
  <si>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</si>
  <si>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</si>
  <si>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</si>
  <si>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</si>
  <si>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</si>
  <si>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</si>
  <si>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</si>
  <si>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</si>
  <si>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</si>
  <si>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</si>
  <si>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</si>
  <si>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</si>
  <si>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</si>
  <si>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</si>
  <si>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</si>
  <si>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</si>
  <si>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</si>
  <si>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</si>
  <si>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</si>
  <si>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</si>
  <si>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</si>
  <si>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</si>
  <si>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</si>
  <si>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</si>
  <si>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</si>
  <si>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</si>
  <si>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</si>
  <si>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</si>
  <si>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</si>
  <si>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</si>
  <si>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</si>
  <si>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</si>
  <si>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</si>
  <si>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</si>
  <si>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</si>
  <si>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</si>
  <si>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</si>
  <si>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</si>
  <si>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</si>
  <si>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</si>
  <si>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</si>
  <si>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</si>
  <si>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</si>
  <si>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</si>
  <si>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</si>
  <si>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</si>
  <si>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</si>
  <si>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</si>
  <si>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</si>
  <si>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</si>
  <si>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</si>
  <si>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</si>
  <si>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</si>
  <si>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</si>
  <si>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</si>
  <si>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</si>
  <si>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</si>
  <si>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</si>
  <si>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</si>
  <si>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</si>
  <si>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</si>
  <si>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</si>
  <si>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</si>
  <si>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</si>
  <si>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</si>
  <si>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</si>
  <si>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</si>
  <si>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</si>
  <si>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</si>
  <si>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</si>
  <si>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</si>
  <si>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</si>
  <si>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</si>
  <si>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</si>
  <si>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</si>
  <si>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</si>
  <si>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</si>
  <si>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</si>
  <si>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</si>
  <si>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</si>
  <si>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</si>
  <si>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</si>
  <si>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</si>
  <si>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</si>
  <si>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</si>
  <si>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</si>
  <si>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</si>
  <si>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</si>
  <si>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</si>
  <si>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</si>
  <si>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</si>
  <si>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</si>
  <si>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</si>
  <si>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</si>
  <si>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</si>
  <si>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</si>
  <si>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</si>
  <si>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</si>
  <si>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</si>
  <si>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</si>
  <si>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</si>
  <si>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</si>
  <si>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</si>
  <si>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</si>
  <si>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</si>
  <si>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</si>
  <si>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</si>
  <si>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</si>
  <si>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</si>
  <si>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</si>
  <si>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</si>
  <si>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</si>
  <si>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</si>
  <si>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</si>
  <si>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</si>
  <si>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</si>
  <si>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</si>
  <si>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</si>
  <si>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</si>
  <si>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</si>
  <si>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</si>
  <si>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</si>
  <si>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</si>
  <si>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</si>
  <si>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</si>
  <si>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</si>
  <si>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</si>
  <si>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</si>
  <si>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</si>
  <si>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</si>
  <si>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</si>
  <si>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</si>
  <si>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</si>
  <si>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</si>
  <si>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</si>
  <si>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</si>
  <si>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</si>
  <si>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</si>
  <si>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</si>
  <si>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</si>
  <si>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</si>
  <si>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</si>
  <si>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</si>
  <si>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</si>
  <si>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</si>
  <si>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</si>
  <si>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</si>
  <si>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</si>
  <si>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</si>
  <si>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</si>
  <si>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</si>
  <si>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</si>
  <si>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</si>
  <si>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</si>
  <si>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</si>
  <si>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</si>
  <si>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</si>
  <si>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</si>
  <si>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</si>
  <si>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</si>
  <si>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</si>
  <si>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</si>
  <si>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</si>
  <si>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</si>
  <si>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</si>
  <si>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</si>
  <si>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</si>
  <si>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</si>
  <si>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</si>
  <si>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</si>
  <si>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</si>
  <si>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</si>
  <si>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</si>
  <si>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</si>
  <si>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</si>
  <si>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</si>
  <si>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</si>
  <si>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</si>
  <si>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</si>
  <si>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</si>
  <si>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</si>
  <si>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</si>
  <si>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</si>
  <si>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</si>
  <si>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</si>
  <si>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</si>
  <si>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</si>
  <si>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</si>
  <si>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</si>
  <si>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</si>
  <si>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</si>
  <si>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</si>
  <si>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</si>
  <si>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</si>
  <si>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</si>
  <si>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</si>
  <si>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</si>
  <si>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</si>
  <si>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</si>
  <si>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</si>
  <si>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</si>
  <si>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</si>
  <si>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</si>
  <si>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</si>
  <si>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</si>
  <si>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</si>
  <si>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</si>
  <si>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</si>
  <si>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</si>
  <si>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</si>
  <si>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</si>
  <si>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</si>
  <si>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</si>
  <si>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</si>
  <si>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</si>
  <si>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</si>
  <si>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</si>
  <si>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</si>
  <si>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</si>
  <si>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</si>
  <si>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</si>
  <si>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</si>
  <si>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</si>
  <si>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</si>
  <si>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</si>
  <si>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</si>
  <si>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</si>
  <si>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</si>
  <si>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</si>
  <si>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</si>
  <si>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</si>
  <si>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</si>
  <si>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</si>
  <si>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</si>
  <si>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</si>
  <si>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</si>
  <si>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</si>
  <si>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</si>
  <si>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</si>
  <si>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</si>
  <si>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</si>
  <si>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</si>
  <si>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</si>
  <si>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</si>
  <si>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</si>
  <si>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</si>
  <si>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</si>
  <si>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</si>
  <si>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</si>
  <si>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</si>
  <si>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</si>
  <si>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</si>
  <si>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</si>
  <si>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</si>
  <si>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</si>
  <si>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</si>
  <si>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</si>
  <si>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</si>
  <si>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</si>
  <si>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</si>
  <si>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</si>
  <si>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</si>
  <si>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</si>
  <si>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</si>
  <si>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</si>
  <si>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</si>
  <si>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</si>
  <si>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</si>
  <si>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</si>
  <si>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</si>
  <si>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</si>
  <si>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</si>
  <si>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</si>
  <si>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</si>
  <si>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</si>
  <si>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</si>
  <si>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</si>
  <si>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</si>
  <si>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</si>
  <si>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</si>
  <si>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</si>
  <si>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</si>
  <si>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</si>
  <si>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</si>
  <si>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</si>
  <si>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</si>
  <si>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</si>
  <si>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</si>
  <si>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</si>
  <si>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</si>
  <si>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</si>
  <si>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</si>
  <si>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</si>
  <si>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</si>
  <si>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</si>
  <si>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</si>
  <si>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</si>
  <si>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</si>
  <si>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</si>
  <si>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</si>
  <si>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</si>
  <si>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</si>
  <si>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</si>
  <si>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</si>
  <si>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</si>
  <si>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</si>
  <si>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</si>
  <si>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</si>
  <si>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</si>
  <si>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</si>
  <si>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</si>
  <si>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</si>
  <si>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</si>
  <si>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</si>
  <si>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</si>
  <si>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</si>
  <si>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</si>
  <si>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</si>
  <si>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</si>
  <si>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</si>
  <si>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</si>
  <si>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</si>
  <si>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</si>
  <si>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</si>
  <si>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</si>
  <si>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</si>
  <si>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</si>
  <si>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</si>
  <si>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</si>
  <si>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</si>
  <si>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</si>
  <si>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</si>
  <si>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</si>
  <si>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</si>
  <si>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</si>
  <si>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</si>
  <si>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</si>
  <si>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</si>
  <si>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</si>
  <si>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</si>
  <si>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</si>
  <si>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</si>
  <si>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</si>
  <si>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</si>
  <si>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</si>
  <si>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</si>
  <si>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</si>
  <si>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</si>
  <si>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</si>
  <si>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</si>
  <si>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</si>
  <si>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</si>
  <si>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</si>
  <si>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</si>
  <si>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</si>
  <si>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</si>
  <si>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</si>
  <si>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</si>
  <si>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</si>
  <si>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</si>
  <si>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</si>
  <si>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</si>
  <si>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</si>
  <si>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</si>
  <si>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</si>
  <si>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</si>
  <si>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</si>
  <si>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</si>
  <si>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</si>
  <si>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</si>
  <si>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</si>
  <si>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</si>
  <si>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</si>
  <si>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</si>
  <si>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</si>
  <si>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</si>
  <si>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</si>
  <si>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</si>
  <si>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</si>
  <si>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</si>
  <si>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</si>
  <si>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</si>
  <si>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</si>
  <si>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</si>
  <si>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</si>
  <si>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</si>
  <si>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</si>
  <si>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</si>
  <si>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</si>
  <si>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</si>
  <si>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</si>
  <si>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</si>
  <si>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</si>
  <si>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</si>
  <si>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</si>
  <si>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</si>
  <si>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</si>
  <si>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</si>
  <si>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</si>
  <si>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</si>
  <si>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</si>
  <si>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</si>
  <si>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</si>
  <si>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</si>
  <si>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</si>
  <si>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</si>
  <si>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</si>
  <si>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</si>
  <si>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</si>
  <si>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</si>
  <si>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</si>
  <si>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</si>
  <si>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</si>
  <si>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</si>
  <si>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</si>
  <si>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</si>
  <si>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</si>
  <si>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</si>
  <si>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</si>
  <si>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</si>
  <si>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</si>
  <si>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</si>
  <si>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</si>
  <si>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</si>
  <si>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</si>
  <si>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</si>
  <si>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</si>
  <si>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</si>
  <si>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</si>
  <si>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</si>
  <si>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</si>
  <si>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</si>
  <si>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</si>
  <si>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</si>
  <si>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</si>
  <si>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</si>
  <si>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</si>
  <si>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</si>
  <si>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</si>
  <si>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</si>
  <si>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</si>
  <si>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</si>
  <si>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</si>
  <si>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</si>
  <si>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</si>
  <si>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</si>
  <si>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</si>
  <si>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</si>
  <si>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</si>
  <si>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</si>
  <si>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</si>
  <si>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</si>
  <si>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</si>
  <si>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</si>
  <si>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</si>
  <si>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</si>
  <si>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</si>
  <si>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</si>
  <si>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</si>
  <si>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</si>
  <si>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</si>
  <si>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</si>
  <si>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</si>
  <si>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</si>
  <si>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</si>
  <si>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</si>
  <si>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</si>
  <si>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</si>
  <si>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</si>
  <si>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</si>
  <si>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</si>
  <si>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</si>
  <si>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</si>
  <si>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</si>
  <si>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</si>
  <si>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</si>
  <si>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</si>
  <si>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</si>
  <si>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</si>
  <si>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</si>
  <si>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</si>
  <si>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</si>
  <si>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</si>
  <si>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</si>
  <si>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</si>
  <si>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</si>
  <si>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</si>
  <si>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</si>
  <si>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</si>
  <si>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</si>
  <si>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</si>
  <si>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</si>
  <si>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</si>
  <si>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</si>
  <si>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</si>
  <si>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</si>
  <si>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</si>
  <si>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</si>
  <si>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</si>
  <si>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</si>
  <si>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</si>
  <si>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</si>
  <si>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</si>
  <si>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</si>
  <si>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</si>
  <si>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</si>
  <si>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</si>
  <si>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</si>
  <si>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</si>
  <si>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</si>
  <si>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</si>
  <si>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</si>
  <si>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</si>
  <si>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</si>
  <si>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</si>
  <si>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</si>
  <si>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</si>
  <si>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</si>
  <si>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</si>
  <si>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</si>
  <si>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</si>
  <si>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</si>
  <si>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</si>
  <si>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</si>
  <si>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</si>
  <si>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</si>
  <si>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</si>
  <si>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</si>
  <si>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</si>
  <si>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</si>
  <si>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</si>
  <si>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</si>
  <si>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</si>
  <si>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</si>
  <si>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</si>
  <si>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</si>
  <si>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</si>
  <si>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</si>
  <si>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</si>
  <si>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</si>
  <si>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</si>
  <si>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</si>
  <si>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</si>
  <si>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</si>
  <si>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</si>
  <si>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</si>
  <si>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</si>
  <si>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</si>
  <si>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</si>
  <si>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</si>
  <si>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</si>
  <si>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</si>
  <si>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</si>
  <si>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</si>
  <si>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</si>
  <si>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</si>
  <si>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</si>
  <si>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</si>
  <si>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</si>
  <si>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</si>
  <si>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</si>
  <si>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</si>
  <si>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</si>
  <si>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</si>
  <si>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</si>
  <si>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</si>
  <si>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</si>
  <si>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</si>
  <si>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</si>
  <si>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</si>
  <si>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</si>
  <si>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</si>
  <si>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</si>
  <si>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</si>
  <si>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</si>
  <si>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</si>
  <si>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</si>
  <si>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</si>
  <si>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</si>
  <si>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</si>
  <si>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</si>
  <si>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</si>
  <si>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</si>
  <si>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</si>
  <si>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</si>
  <si>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</si>
  <si>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</si>
  <si>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</si>
  <si>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</si>
  <si>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</si>
  <si>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</si>
  <si>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</si>
  <si>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</si>
  <si>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</si>
  <si>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</si>
  <si>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</si>
  <si>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</si>
  <si>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</si>
  <si>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</si>
  <si>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</si>
  <si>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</si>
  <si>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</si>
  <si>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</si>
  <si>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</si>
  <si>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</si>
  <si>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</si>
  <si>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</si>
  <si>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</si>
  <si>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</si>
  <si>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</si>
  <si>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</si>
  <si>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</si>
  <si>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</si>
  <si>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</si>
  <si>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</si>
  <si>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</si>
  <si>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</si>
  <si>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</si>
  <si>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</si>
  <si>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</si>
  <si>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</si>
  <si>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</si>
  <si>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</si>
  <si>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</si>
  <si>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</si>
  <si>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</si>
  <si>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</si>
  <si>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</si>
  <si>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</si>
  <si>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</si>
  <si>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</si>
  <si>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</si>
  <si>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</si>
  <si>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</si>
  <si>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</si>
  <si>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</si>
  <si>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</si>
  <si>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</si>
  <si>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</si>
  <si>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</si>
  <si>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</si>
  <si>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</si>
  <si>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</si>
  <si>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</si>
  <si>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</si>
  <si>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</si>
  <si>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</si>
  <si>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</si>
  <si>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</si>
  <si>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</si>
  <si>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</si>
  <si>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</si>
  <si>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</si>
  <si>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</si>
  <si>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</si>
  <si>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</si>
  <si>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</si>
  <si>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</si>
  <si>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</si>
  <si>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</si>
  <si>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</si>
  <si>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</si>
  <si>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</si>
  <si>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</si>
  <si>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</si>
  <si>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</si>
  <si>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</si>
  <si>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</si>
  <si>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</si>
  <si>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</si>
  <si>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</si>
  <si>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</si>
  <si>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</si>
  <si>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</si>
  <si>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</si>
  <si>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</si>
  <si>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</si>
  <si>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</si>
  <si>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</si>
  <si>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</si>
  <si>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</si>
  <si>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</si>
  <si>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</si>
  <si>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</si>
  <si>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</si>
  <si>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</si>
  <si>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</si>
  <si>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</si>
  <si>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</si>
  <si>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</si>
  <si>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</si>
  <si>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</si>
  <si>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</si>
  <si>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</si>
  <si>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</si>
  <si>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</si>
  <si>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</si>
  <si>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</si>
  <si>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</si>
  <si>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</si>
  <si>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</si>
  <si>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</si>
  <si>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</si>
  <si>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</si>
  <si>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</si>
  <si>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</si>
  <si>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</si>
  <si>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</si>
  <si>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</si>
  <si>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</si>
  <si>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</si>
  <si>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</si>
  <si>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</si>
  <si>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</si>
  <si>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</si>
  <si>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</si>
  <si>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</si>
  <si>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</si>
  <si>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</si>
  <si>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</si>
  <si>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</si>
  <si>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</si>
  <si>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</si>
  <si>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</si>
  <si>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</si>
  <si>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</si>
  <si>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</si>
  <si>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</si>
  <si>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</si>
  <si>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</si>
  <si>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</si>
  <si>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</si>
  <si>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</si>
  <si>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</si>
  <si>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</si>
  <si>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</si>
  <si>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</si>
  <si>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</si>
  <si>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</si>
  <si>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</si>
  <si>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</si>
  <si>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</si>
  <si>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</si>
  <si>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</si>
  <si>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</si>
  <si>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</si>
  <si>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</si>
  <si>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</si>
  <si>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</si>
  <si>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</si>
  <si>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</si>
  <si>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</si>
  <si>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</si>
  <si>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</si>
  <si>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</si>
  <si>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</si>
  <si>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</si>
  <si>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</si>
  <si>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</si>
  <si>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</si>
  <si>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</si>
  <si>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</si>
  <si>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</si>
  <si>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</si>
  <si>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</si>
  <si>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</si>
  <si>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</si>
  <si>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</si>
  <si>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</si>
  <si>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</si>
  <si>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</si>
  <si>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</si>
  <si>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</si>
  <si>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</si>
  <si>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</si>
  <si>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</si>
  <si>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</si>
  <si>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</si>
  <si>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</si>
  <si>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</si>
  <si>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</si>
  <si>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</si>
  <si>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</si>
  <si>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</si>
  <si>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</si>
  <si>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</si>
  <si>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</si>
  <si>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</si>
  <si>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</si>
  <si>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</si>
  <si>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</si>
  <si>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</si>
  <si>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</si>
  <si>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</si>
  <si>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</si>
  <si>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</si>
  <si>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</si>
  <si>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</si>
  <si>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</si>
  <si>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</si>
  <si>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</si>
  <si>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</si>
  <si>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</si>
  <si>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</si>
  <si>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</si>
  <si>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</si>
  <si>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</si>
  <si>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</si>
  <si>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</si>
  <si>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</si>
  <si>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</si>
  <si>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</si>
  <si>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</si>
  <si>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</si>
  <si>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</si>
  <si>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</si>
  <si>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</si>
  <si>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</si>
  <si>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</si>
  <si>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</si>
  <si>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</si>
  <si>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</si>
  <si>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</si>
  <si>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</si>
  <si>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</si>
  <si>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</si>
  <si>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</si>
  <si>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</si>
  <si>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</si>
  <si>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</si>
  <si>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</si>
  <si>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</si>
  <si>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</si>
  <si>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</si>
  <si>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</si>
  <si>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</si>
  <si>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</si>
  <si>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</si>
  <si>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</si>
  <si>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</si>
  <si>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</si>
  <si>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</si>
  <si>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</si>
  <si>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</si>
  <si>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</si>
  <si>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</si>
  <si>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</si>
  <si>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</si>
  <si>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</si>
  <si>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</si>
  <si>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</si>
  <si>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</si>
  <si>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</si>
  <si>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</si>
  <si>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</si>
  <si>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</si>
  <si>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</si>
  <si>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</si>
  <si>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</si>
  <si>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</si>
  <si>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</si>
  <si>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</si>
  <si>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</si>
  <si>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</si>
  <si>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</si>
  <si>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</si>
  <si>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</si>
  <si>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</si>
  <si>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</si>
  <si>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</si>
  <si>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</si>
  <si>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</si>
  <si>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</si>
  <si>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</si>
  <si>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</si>
  <si>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</si>
  <si>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</si>
  <si>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</si>
  <si>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</si>
  <si>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</si>
  <si>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</si>
  <si>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</si>
  <si>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</si>
  <si>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</si>
  <si>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</si>
  <si>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</si>
  <si>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</si>
  <si>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</si>
  <si>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</si>
  <si>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</si>
  <si>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</si>
  <si>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</si>
  <si>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</si>
  <si>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</si>
  <si>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</si>
  <si>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</si>
  <si>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</si>
  <si>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</si>
  <si>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</si>
  <si>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</si>
  <si>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</si>
  <si>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</si>
  <si>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</si>
  <si>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</si>
  <si>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</si>
  <si>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</si>
  <si>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</si>
  <si>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</si>
  <si>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</si>
  <si>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</si>
  <si>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</si>
  <si>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</si>
  <si>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</si>
  <si>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</si>
  <si>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</si>
  <si>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</si>
  <si>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</si>
  <si>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</si>
  <si>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</si>
  <si>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</si>
  <si>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</si>
  <si>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</si>
  <si>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</si>
  <si>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</si>
  <si>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</si>
  <si>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</si>
  <si>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</si>
  <si>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</si>
  <si>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</si>
  <si>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</si>
  <si>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</si>
  <si>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</si>
  <si>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</si>
  <si>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</si>
  <si>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</si>
  <si>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</si>
  <si>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</si>
  <si>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</si>
  <si>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</si>
  <si>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</si>
  <si>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</si>
  <si>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</si>
  <si>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</si>
  <si>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</si>
  <si>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</si>
  <si>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</si>
  <si>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</si>
  <si>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</si>
  <si>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</si>
  <si>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</si>
  <si>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</si>
  <si>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</si>
  <si>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</si>
  <si>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</si>
  <si>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</si>
  <si>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</si>
  <si>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</si>
  <si>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</si>
  <si>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</si>
  <si>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</si>
  <si>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</si>
  <si>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</si>
  <si>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</si>
  <si>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</si>
  <si>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</si>
  <si>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</si>
  <si>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</si>
  <si>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</si>
  <si>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</si>
  <si>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</si>
  <si>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</si>
  <si>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</si>
  <si>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</si>
  <si>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</si>
  <si>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</si>
  <si>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</si>
  <si>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</si>
  <si>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</si>
  <si>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</si>
  <si>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</si>
  <si>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</si>
  <si>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</si>
  <si>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</si>
  <si>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</si>
  <si>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</si>
  <si>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</si>
  <si>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</si>
  <si>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</si>
  <si>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</si>
  <si>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</si>
  <si>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</si>
  <si>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</si>
  <si>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</si>
  <si>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</si>
  <si>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</si>
  <si>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</si>
  <si>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</si>
  <si>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</si>
  <si>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</si>
  <si>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</si>
  <si>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</si>
  <si>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</si>
  <si>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</si>
  <si>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</si>
  <si>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</si>
  <si>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</si>
  <si>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</si>
  <si>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</si>
  <si>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</si>
  <si>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</si>
  <si>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</si>
  <si>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</si>
  <si>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</si>
  <si>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</si>
  <si>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</si>
  <si>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</si>
  <si>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</si>
  <si>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</si>
  <si>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</si>
  <si>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</si>
  <si>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</si>
  <si>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</si>
  <si>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</si>
  <si>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</si>
  <si>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</si>
  <si>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</si>
  <si>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</si>
  <si>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</si>
  <si>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</si>
  <si>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</si>
  <si>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</si>
  <si>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</si>
  <si>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</si>
  <si>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</si>
  <si>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</si>
  <si>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</si>
  <si>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</si>
  <si>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</si>
  <si>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</si>
  <si>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</si>
  <si>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</si>
  <si>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</si>
  <si>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</si>
  <si>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</si>
  <si>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</si>
  <si>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</si>
  <si>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</si>
  <si>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</si>
  <si>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</si>
  <si>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</si>
  <si>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</si>
  <si>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</si>
  <si>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</si>
  <si>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</si>
  <si>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</si>
  <si>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</si>
  <si>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</si>
  <si>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</si>
  <si>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</si>
  <si>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</si>
  <si>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</si>
  <si>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</si>
  <si>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</si>
  <si>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</si>
  <si>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</si>
  <si>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</si>
  <si>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</si>
  <si>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</si>
  <si>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</si>
  <si>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</si>
  <si>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</si>
  <si>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</si>
  <si>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</si>
  <si>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</si>
  <si>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</si>
  <si>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</si>
  <si>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</si>
  <si>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</si>
  <si>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</si>
  <si>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</si>
  <si>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</si>
  <si>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</si>
  <si>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</si>
  <si>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</si>
  <si>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</si>
  <si>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</si>
  <si>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</si>
  <si>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</si>
  <si>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</si>
  <si>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</si>
  <si>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</si>
  <si>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</si>
  <si>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</si>
  <si>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</si>
  <si>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</si>
  <si>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</si>
  <si>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</si>
  <si>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</si>
  <si>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</si>
  <si>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</si>
  <si>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</si>
  <si>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</si>
  <si>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</si>
  <si>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</si>
  <si>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</si>
  <si>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</si>
  <si>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</si>
  <si>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</si>
  <si>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</si>
  <si>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</si>
  <si>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</si>
  <si>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</si>
  <si>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</si>
  <si>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</si>
  <si>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</si>
  <si>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</si>
  <si>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</si>
  <si>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</si>
  <si>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</si>
  <si>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</si>
  <si>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</si>
  <si>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</si>
  <si>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</si>
  <si>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</si>
  <si>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</si>
  <si>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</si>
  <si>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</si>
  <si>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</si>
  <si>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</si>
  <si>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</si>
  <si>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</si>
  <si>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</si>
  <si>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</si>
  <si>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</si>
  <si>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</si>
  <si>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</si>
  <si>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</si>
  <si>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</si>
  <si>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</si>
  <si>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</si>
  <si>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</si>
  <si>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</si>
  <si>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</si>
  <si>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</si>
  <si>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</si>
  <si>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</si>
  <si>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</si>
  <si>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</si>
  <si>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</si>
  <si>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</si>
  <si>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</si>
  <si>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</si>
  <si>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</si>
  <si>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</si>
  <si>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</si>
  <si>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</si>
  <si>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</si>
  <si>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</si>
  <si>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</si>
  <si>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</si>
  <si>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</si>
  <si>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</si>
  <si>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</si>
  <si>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</si>
  <si>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</si>
  <si>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</si>
  <si>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</si>
  <si>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</si>
  <si>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</si>
  <si>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</si>
  <si>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</si>
  <si>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</si>
  <si>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</si>
  <si>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</si>
  <si>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</si>
  <si>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</si>
  <si>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</si>
  <si>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</si>
  <si>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</si>
  <si>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</si>
  <si>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</si>
  <si>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</si>
  <si>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</si>
  <si>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</si>
  <si>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</si>
  <si>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</si>
  <si>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</si>
  <si>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</si>
  <si>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</si>
  <si>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</si>
  <si>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</si>
  <si>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</si>
  <si>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</si>
  <si>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</si>
  <si>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</si>
  <si>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</si>
  <si>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</si>
  <si>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</si>
  <si>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</si>
  <si>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</si>
  <si>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</si>
  <si>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</si>
  <si>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</si>
  <si>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</si>
  <si>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</si>
  <si>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</si>
  <si>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</si>
  <si>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</si>
  <si>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</si>
  <si>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</si>
  <si>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</si>
  <si>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</si>
  <si>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</si>
  <si>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</si>
  <si>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</si>
  <si>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</si>
  <si>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</si>
  <si>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</si>
  <si>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</si>
  <si>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</si>
  <si>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</si>
  <si>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</si>
  <si>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</si>
  <si>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</si>
  <si>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</si>
  <si>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</si>
  <si>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</si>
  <si>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</si>
  <si>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</si>
  <si>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</si>
  <si>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</si>
  <si>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</si>
  <si>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</si>
  <si>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</si>
  <si>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</si>
  <si>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</si>
  <si>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</si>
  <si>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</si>
  <si>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</si>
  <si>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</si>
  <si>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</si>
  <si>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</si>
  <si>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</si>
  <si>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</si>
  <si>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</si>
  <si>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</si>
  <si>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</si>
  <si>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</si>
  <si>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</si>
  <si>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</si>
  <si>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</si>
  <si>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</si>
  <si>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</si>
  <si>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</si>
  <si>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</si>
  <si>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</si>
  <si>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</si>
  <si>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</si>
  <si>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</si>
  <si>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</si>
  <si>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</si>
  <si>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</si>
  <si>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</si>
  <si>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</si>
  <si>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</si>
  <si>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</si>
  <si>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</si>
  <si>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</si>
  <si>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</si>
  <si>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</si>
  <si>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</si>
  <si>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</si>
  <si>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</si>
  <si>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</si>
  <si>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</si>
  <si>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</si>
  <si>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</si>
  <si>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</si>
  <si>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</si>
  <si>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</si>
  <si>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</si>
  <si>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</si>
  <si>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</si>
  <si>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</si>
  <si>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</si>
  <si>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</si>
  <si>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</si>
  <si>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</si>
  <si>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</si>
  <si>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</si>
  <si>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</si>
  <si>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</si>
  <si>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</si>
  <si>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</si>
  <si>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</si>
  <si>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</si>
  <si>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</si>
  <si>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</si>
  <si>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</si>
  <si>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</si>
  <si>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</si>
  <si>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</si>
  <si>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</si>
  <si>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</si>
  <si>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</si>
  <si>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</si>
  <si>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</si>
  <si>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</si>
  <si>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</si>
  <si>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</si>
  <si>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</si>
  <si>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</si>
  <si>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</si>
  <si>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</si>
  <si>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</si>
  <si>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</si>
  <si>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</si>
  <si>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</si>
  <si>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</si>
  <si>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</si>
  <si>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</si>
  <si>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</si>
  <si>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</si>
  <si>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</si>
  <si>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</si>
  <si>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</si>
  <si>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</si>
  <si>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</si>
  <si>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</si>
  <si>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</si>
  <si>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</si>
  <si>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</si>
  <si>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</si>
  <si>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</si>
  <si>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</si>
  <si>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</si>
  <si>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</si>
  <si>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</si>
  <si>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</si>
  <si>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</si>
  <si>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</si>
  <si>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</si>
  <si>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</si>
  <si>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</si>
  <si>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</si>
  <si>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</si>
  <si>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</si>
  <si>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</si>
  <si>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</si>
  <si>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</si>
  <si>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</si>
  <si>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</si>
  <si>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</si>
  <si>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</si>
  <si>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</si>
  <si>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</si>
  <si>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</si>
  <si>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</si>
  <si>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</si>
  <si>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</si>
  <si>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</si>
  <si>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</si>
  <si>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</si>
  <si>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</si>
  <si>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</si>
  <si>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</si>
  <si>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</si>
  <si>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</si>
  <si>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</si>
  <si>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</si>
  <si>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</si>
  <si>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</si>
  <si>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</si>
  <si>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</si>
  <si>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</si>
  <si>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</si>
  <si>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</si>
  <si>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</si>
  <si>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</si>
  <si>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</si>
  <si>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</si>
  <si>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</si>
  <si>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</si>
  <si>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</si>
  <si>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</si>
  <si>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</si>
  <si>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</si>
  <si>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</si>
  <si>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</si>
  <si>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</si>
  <si>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</si>
  <si>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</si>
  <si>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</si>
  <si>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</si>
  <si>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</si>
  <si>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</si>
  <si>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</si>
  <si>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</si>
  <si>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</si>
  <si>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</si>
  <si>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</si>
  <si>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</si>
  <si>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</si>
  <si>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</si>
  <si>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</si>
  <si>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</si>
  <si>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</si>
  <si>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</si>
  <si>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</si>
  <si>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</si>
  <si>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</si>
  <si>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</si>
  <si>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</si>
  <si>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</si>
  <si>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</si>
  <si>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</si>
  <si>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</si>
  <si>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</si>
  <si>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</si>
  <si>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</si>
  <si>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</si>
  <si>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</si>
  <si>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</si>
  <si>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</si>
  <si>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</si>
  <si>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</si>
  <si>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</si>
  <si>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</si>
  <si>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</si>
  <si>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</si>
  <si>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</si>
  <si>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</si>
  <si>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</si>
  <si>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</si>
  <si>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</si>
  <si>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</si>
  <si>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</si>
  <si>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</si>
  <si>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</si>
  <si>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</si>
  <si>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</si>
  <si>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</si>
  <si>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</si>
  <si>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</si>
  <si>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</si>
  <si>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</si>
  <si>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</si>
  <si>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</si>
  <si>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</si>
  <si>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</si>
  <si>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</si>
  <si>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</si>
  <si>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</si>
  <si>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</si>
  <si>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</si>
  <si>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</si>
  <si>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</si>
  <si>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</si>
  <si>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</si>
  <si>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</si>
  <si>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</si>
  <si>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</si>
  <si>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</si>
  <si>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</si>
  <si>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</si>
  <si>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</si>
  <si>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</si>
  <si>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</si>
  <si>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</si>
  <si>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</si>
  <si>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</si>
  <si>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</si>
  <si>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</si>
  <si>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</si>
  <si>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</si>
  <si>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</si>
  <si>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</si>
  <si>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</si>
  <si>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</si>
  <si>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</si>
  <si>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</si>
  <si>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</si>
  <si>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</si>
  <si>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</si>
  <si>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</si>
  <si>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</si>
  <si>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</si>
  <si>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</si>
  <si>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</si>
  <si>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</si>
  <si>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</si>
  <si>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</si>
  <si>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</si>
  <si>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</si>
  <si>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</si>
  <si>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</si>
  <si>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</si>
  <si>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</si>
  <si>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</si>
  <si>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</si>
  <si>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</si>
  <si>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</si>
  <si>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</si>
  <si>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</si>
  <si>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</si>
  <si>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</si>
  <si>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</si>
  <si>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</si>
  <si>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</si>
  <si>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</si>
  <si>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</si>
  <si>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</si>
  <si>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</si>
  <si>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</si>
  <si>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</si>
  <si>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</si>
  <si>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</si>
  <si>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</si>
  <si>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</si>
  <si>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</si>
  <si>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</si>
  <si>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</si>
  <si>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</si>
  <si>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</si>
  <si>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</si>
  <si>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</si>
  <si>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</si>
  <si>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</si>
  <si>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</si>
  <si>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</si>
  <si>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</si>
  <si>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</si>
  <si>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</si>
  <si>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</si>
  <si>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</si>
  <si>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</si>
  <si>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</si>
  <si>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</si>
  <si>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</si>
  <si>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</si>
  <si>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</si>
  <si>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</si>
  <si>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</si>
  <si>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</si>
  <si>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</si>
  <si>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</si>
  <si>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</si>
  <si>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</si>
  <si>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</si>
  <si>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</si>
  <si>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</si>
  <si>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</si>
  <si>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</si>
  <si>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</si>
  <si>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</si>
  <si>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</si>
  <si>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</si>
  <si>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</si>
  <si>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</si>
  <si>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</si>
  <si>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</si>
  <si>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</si>
  <si>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</si>
  <si>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</si>
  <si>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</si>
  <si>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</si>
  <si>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</si>
  <si>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</si>
  <si>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</si>
  <si>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</si>
  <si>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</si>
  <si>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</si>
  <si>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</si>
  <si>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</si>
  <si>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</si>
  <si>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</si>
  <si>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</si>
  <si>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</si>
  <si>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</si>
  <si>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</si>
  <si>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</si>
  <si>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</si>
  <si>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</si>
  <si>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</si>
  <si>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</si>
  <si>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</si>
  <si>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</si>
  <si>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</si>
  <si>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</si>
  <si>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</si>
  <si>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</si>
  <si>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</si>
  <si>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</si>
  <si>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</si>
  <si>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</si>
  <si>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</si>
  <si>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</si>
  <si>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</si>
  <si>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</si>
  <si>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</si>
  <si>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</si>
  <si>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</si>
  <si>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</si>
  <si>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</si>
  <si>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</si>
  <si>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</si>
  <si>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</si>
  <si>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</si>
  <si>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</si>
  <si>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</si>
  <si>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</si>
  <si>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</si>
  <si>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</si>
  <si>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</si>
  <si>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</si>
  <si>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</si>
  <si>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</si>
  <si>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</si>
  <si>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</si>
  <si>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</si>
  <si>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</si>
  <si>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</si>
  <si>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</si>
  <si>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</si>
  <si>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</si>
  <si>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</si>
  <si>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</si>
  <si>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</si>
  <si>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</si>
  <si>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</si>
  <si>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</si>
  <si>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</si>
  <si>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</si>
  <si>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</si>
  <si>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</si>
  <si>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</si>
  <si>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</si>
  <si>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</si>
  <si>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</si>
  <si>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</si>
  <si>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</si>
  <si>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</si>
  <si>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</si>
  <si>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</si>
  <si>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</si>
  <si>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</si>
  <si>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</si>
  <si>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</si>
  <si>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</si>
  <si>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</si>
  <si>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</si>
  <si>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</si>
  <si>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</si>
  <si>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</si>
  <si>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</si>
  <si>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</si>
  <si>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</si>
  <si>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</si>
  <si>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</si>
  <si>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</si>
  <si>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</si>
  <si>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</si>
  <si>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</si>
  <si>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</si>
  <si>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</si>
  <si>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</si>
  <si>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</si>
  <si>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</si>
  <si>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</si>
  <si>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</si>
  <si>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</si>
  <si>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</si>
  <si>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</si>
  <si>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</si>
  <si>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</si>
  <si>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</si>
  <si>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</si>
  <si>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</si>
  <si>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</si>
  <si>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</si>
  <si>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</si>
  <si>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</si>
  <si>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</si>
  <si>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</si>
  <si>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</si>
  <si>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</si>
  <si>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</si>
  <si>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</si>
  <si>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</si>
  <si>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</si>
  <si>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</si>
  <si>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</si>
  <si>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</si>
  <si>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</si>
  <si>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</si>
  <si>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</si>
  <si>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</si>
  <si>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</si>
  <si>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</si>
  <si>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</si>
  <si>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</si>
  <si>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</si>
  <si>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</si>
  <si>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</si>
  <si>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</si>
  <si>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</si>
  <si>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</si>
  <si>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</si>
  <si>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</si>
  <si>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</si>
  <si>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</si>
  <si>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</si>
  <si>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</si>
  <si>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</si>
  <si>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</si>
  <si>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</si>
  <si>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</si>
  <si>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</si>
  <si>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</si>
  <si>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</si>
  <si>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</si>
  <si>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</si>
  <si>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</si>
  <si>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</si>
  <si>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</si>
  <si>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</si>
  <si>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</si>
  <si>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</si>
  <si>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</si>
  <si>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</si>
  <si>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</si>
  <si>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</si>
  <si>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</si>
  <si>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</si>
  <si>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</si>
  <si>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</si>
  <si>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</si>
  <si>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</si>
  <si>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</si>
  <si>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</si>
  <si>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</si>
  <si>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</si>
  <si>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</si>
  <si>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</si>
  <si>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</si>
  <si>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</si>
  <si>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</si>
  <si>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</si>
  <si>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</si>
  <si>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</si>
  <si>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</si>
  <si>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</si>
  <si>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</si>
  <si>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</si>
  <si>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</si>
  <si>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</si>
  <si>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</si>
  <si>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</si>
  <si>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</si>
  <si>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</si>
  <si>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</si>
  <si>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</si>
  <si>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</si>
  <si>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</si>
  <si>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</si>
  <si>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</si>
  <si>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</si>
  <si>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</si>
  <si>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</si>
  <si>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</si>
  <si>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</si>
  <si>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</si>
  <si>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</si>
  <si>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</si>
  <si>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</si>
  <si>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</si>
  <si>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</si>
  <si>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</si>
  <si>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</si>
  <si>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</si>
  <si>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</si>
  <si>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</si>
  <si>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</si>
  <si>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</si>
  <si>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</si>
  <si>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</si>
  <si>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</si>
  <si>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</si>
  <si>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</si>
  <si>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</si>
  <si>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</si>
  <si>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</si>
  <si>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</si>
  <si>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</si>
  <si>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</si>
  <si>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</si>
  <si>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</si>
  <si>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</si>
  <si>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</si>
  <si>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</si>
  <si>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</si>
  <si>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</si>
  <si>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</si>
  <si>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</si>
  <si>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</si>
  <si>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</si>
  <si>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</si>
  <si>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</si>
  <si>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</si>
  <si>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</si>
  <si>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</si>
  <si>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</si>
  <si>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</si>
  <si>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</si>
  <si>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</si>
  <si>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</si>
  <si>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</si>
  <si>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</si>
  <si>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</si>
  <si>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</si>
  <si>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</si>
  <si>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</si>
  <si>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</si>
  <si>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</si>
  <si>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</si>
  <si>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</si>
  <si>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</si>
  <si>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</si>
  <si>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</si>
  <si>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</si>
  <si>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</si>
  <si>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</si>
  <si>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</si>
  <si>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</si>
  <si>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</si>
  <si>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</si>
  <si>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</si>
  <si>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</si>
  <si>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</si>
  <si>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</si>
  <si>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</si>
  <si>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</si>
  <si>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</si>
  <si>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</si>
  <si>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</si>
  <si>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</si>
  <si>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</si>
  <si>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</si>
  <si>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</si>
  <si>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</si>
  <si>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</si>
  <si>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</si>
  <si>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</si>
  <si>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</si>
  <si>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</si>
  <si>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</si>
  <si>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</si>
  <si>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</si>
  <si>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</si>
  <si>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</si>
  <si>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</si>
  <si>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</si>
  <si>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</si>
  <si>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</si>
  <si>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</si>
  <si>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</si>
  <si>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</si>
  <si>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</si>
  <si>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</si>
  <si>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</si>
  <si>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</si>
  <si>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</si>
  <si>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</si>
  <si>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</si>
  <si>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</si>
  <si>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</si>
  <si>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</si>
  <si>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</si>
  <si>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</si>
  <si>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</si>
  <si>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</si>
  <si>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</si>
  <si>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</si>
  <si>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</si>
  <si>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</si>
  <si>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</si>
  <si>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</si>
  <si>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</si>
  <si>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</si>
  <si>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</si>
  <si>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</si>
  <si>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</si>
  <si>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</si>
  <si>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</si>
  <si>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</si>
  <si>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</si>
  <si>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</si>
  <si>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</si>
  <si>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</si>
  <si>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</si>
  <si>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</si>
  <si>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</si>
  <si>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</si>
  <si>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</si>
  <si>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</si>
  <si>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</si>
  <si>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</si>
  <si>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</si>
  <si>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</si>
  <si>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</si>
  <si>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</si>
  <si>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</si>
  <si>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</si>
  <si>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</si>
  <si>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</si>
  <si>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</si>
  <si>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</si>
  <si>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</si>
  <si>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</si>
  <si>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</si>
  <si>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</si>
  <si>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</si>
  <si>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</si>
  <si>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</si>
  <si>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</si>
  <si>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</si>
  <si>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</si>
  <si>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</si>
  <si>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</si>
  <si>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</si>
  <si>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</si>
  <si>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</si>
  <si>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</si>
  <si>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</si>
  <si>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</si>
  <si>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</si>
  <si>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</si>
  <si>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</si>
  <si>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</si>
  <si>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</si>
  <si>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</si>
  <si>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</si>
  <si>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</si>
  <si>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</si>
  <si>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</si>
  <si>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</si>
  <si>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</si>
  <si>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</si>
  <si>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</si>
  <si>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</si>
  <si>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</si>
  <si>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</si>
  <si>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</si>
  <si>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</si>
  <si>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</si>
  <si>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</si>
  <si>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</si>
  <si>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</si>
  <si>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</si>
  <si>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</si>
  <si>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</si>
  <si>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</si>
  <si>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</si>
  <si>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</si>
  <si>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</si>
  <si>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</si>
  <si>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</si>
  <si>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</si>
  <si>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</si>
  <si>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</si>
  <si>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</si>
  <si>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</si>
  <si>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</si>
  <si>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</si>
  <si>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</si>
  <si>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</si>
  <si>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</si>
  <si>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</si>
  <si>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</si>
  <si>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</si>
  <si>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</si>
  <si>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</si>
  <si>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</si>
  <si>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</si>
  <si>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</si>
  <si>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</si>
  <si>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</si>
  <si>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</si>
  <si>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</si>
  <si>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</si>
  <si>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</si>
  <si>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</si>
  <si>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</si>
  <si>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</si>
  <si>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</si>
  <si>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</si>
  <si>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</si>
  <si>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</si>
  <si>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</si>
  <si>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</si>
  <si>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</si>
  <si>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</si>
  <si>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</si>
  <si>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</si>
  <si>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</si>
  <si>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</si>
  <si>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</si>
  <si>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</si>
  <si>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</si>
  <si>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</si>
  <si>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</si>
  <si>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</si>
  <si>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</si>
  <si>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</si>
  <si>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</si>
  <si>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</si>
  <si>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</si>
  <si>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</si>
  <si>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</si>
  <si>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</si>
  <si>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</si>
  <si>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</si>
  <si>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</si>
  <si>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</si>
  <si>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</si>
  <si>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</si>
  <si>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</si>
  <si>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</si>
  <si>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</si>
  <si>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</si>
  <si>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</si>
  <si>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</si>
  <si>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</si>
  <si>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</si>
  <si>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</si>
  <si>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</si>
  <si>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</si>
  <si>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</si>
  <si>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</si>
  <si>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</si>
  <si>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</si>
  <si>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</si>
  <si>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</si>
  <si>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</si>
  <si>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</si>
  <si>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</si>
  <si>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</si>
  <si>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</si>
  <si>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</si>
  <si>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</si>
  <si>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</si>
  <si>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</si>
  <si>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</si>
  <si>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</si>
  <si>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</si>
  <si>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</si>
  <si>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</si>
  <si>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</si>
  <si>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</si>
  <si>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</si>
  <si>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</si>
  <si>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</si>
  <si>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</si>
  <si>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</si>
  <si>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</si>
  <si>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</si>
  <si>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</si>
  <si>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</si>
  <si>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</si>
  <si>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</si>
  <si>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</si>
  <si>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</si>
  <si>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</si>
  <si>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</si>
  <si>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</si>
  <si>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</si>
  <si>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</si>
  <si>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</si>
  <si>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</si>
  <si>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</si>
  <si>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</si>
  <si>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</si>
  <si>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</si>
  <si>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</si>
  <si>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</si>
  <si>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</si>
  <si>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</si>
  <si>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</si>
  <si>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</si>
  <si>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</si>
  <si>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</si>
  <si>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</si>
  <si>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</si>
  <si>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</si>
  <si>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</si>
  <si>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</si>
  <si>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</si>
  <si>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</si>
  <si>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</si>
  <si>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</si>
  <si>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</si>
  <si>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</si>
  <si>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</si>
  <si>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</si>
  <si>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</si>
  <si>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</si>
  <si>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</si>
  <si>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</si>
  <si>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</si>
  <si>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</si>
  <si>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</si>
  <si>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</si>
  <si>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</si>
  <si>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</si>
  <si>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</si>
  <si>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</si>
  <si>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</si>
  <si>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</si>
  <si>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</si>
  <si>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</si>
  <si>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</si>
  <si>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</si>
  <si>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</si>
  <si>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</si>
  <si>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</si>
  <si>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</si>
  <si>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</si>
  <si>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</si>
  <si>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</si>
  <si>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</si>
  <si>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</si>
  <si>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</si>
  <si>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</si>
  <si>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</si>
  <si>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</si>
  <si>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</si>
  <si>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</si>
  <si>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</si>
  <si>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</si>
  <si>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</si>
  <si>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</si>
  <si>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</si>
  <si>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</si>
  <si>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</si>
  <si>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</si>
  <si>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</si>
  <si>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</si>
  <si>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</si>
  <si>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</si>
  <si>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</si>
  <si>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</si>
  <si>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</si>
  <si>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</si>
  <si>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</si>
  <si>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</si>
  <si>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</si>
  <si>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</si>
  <si>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</si>
  <si>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</si>
  <si>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</si>
  <si>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</si>
  <si>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</si>
  <si>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</si>
  <si>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</si>
  <si>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</si>
  <si>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</si>
  <si>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</si>
  <si>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</si>
  <si>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</si>
  <si>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</si>
  <si>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</si>
  <si>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</si>
  <si>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</si>
  <si>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</si>
  <si>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</si>
  <si>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</si>
  <si>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</si>
  <si>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</si>
  <si>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</si>
  <si>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</si>
  <si>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</si>
  <si>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</si>
  <si>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</si>
  <si>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</si>
  <si>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</si>
  <si>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</si>
  <si>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</si>
  <si>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</si>
  <si>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</si>
  <si>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</si>
  <si>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</si>
  <si>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</si>
  <si>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</si>
  <si>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</si>
  <si>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</si>
  <si>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</si>
  <si>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</si>
  <si>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</si>
  <si>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</si>
  <si>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</si>
  <si>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</si>
  <si>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</si>
  <si>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</si>
  <si>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</si>
  <si>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</si>
  <si>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</si>
  <si>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</si>
  <si>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</si>
  <si>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</si>
  <si>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</si>
  <si>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</si>
  <si>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</si>
  <si>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</si>
  <si>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</si>
  <si>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</si>
  <si>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</si>
  <si>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</si>
  <si>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</si>
  <si>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</si>
  <si>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</si>
  <si>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</si>
  <si>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</si>
  <si>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</si>
  <si>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</si>
  <si>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</si>
  <si>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</si>
  <si>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</si>
  <si>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</si>
  <si>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</si>
  <si>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</si>
  <si>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</si>
  <si>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</si>
  <si>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</si>
  <si>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</si>
  <si>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</si>
  <si>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</si>
  <si>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</si>
  <si>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</si>
  <si>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</si>
  <si>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</si>
  <si>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</si>
  <si>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</si>
  <si>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</si>
  <si>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</si>
  <si>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</si>
  <si>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</si>
  <si>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</si>
  <si>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</si>
  <si>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</si>
  <si>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</si>
  <si>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</si>
  <si>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</si>
  <si>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</si>
  <si>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</si>
  <si>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</si>
  <si>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</si>
  <si>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</si>
  <si>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</si>
  <si>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</si>
  <si>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</si>
  <si>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</si>
  <si>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</si>
  <si>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</si>
  <si>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</si>
  <si>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</si>
  <si>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</si>
  <si>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</si>
  <si>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</si>
  <si>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</si>
  <si>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</si>
  <si>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</si>
  <si>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</si>
  <si>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</si>
  <si>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</si>
  <si>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</si>
  <si>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</si>
  <si>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</si>
  <si>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</si>
  <si>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</si>
  <si>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</si>
  <si>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</si>
  <si>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</si>
  <si>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</si>
  <si>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</si>
  <si>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</si>
  <si>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</si>
  <si>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</si>
  <si>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</si>
  <si>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</si>
  <si>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</si>
  <si>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</si>
  <si>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</si>
  <si>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</si>
  <si>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</si>
  <si>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</si>
  <si>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</si>
  <si>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</si>
  <si>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</si>
  <si>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</si>
  <si>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</si>
  <si>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</si>
  <si>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</si>
  <si>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</si>
  <si>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</si>
  <si>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</si>
  <si>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</si>
  <si>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</si>
  <si>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</si>
  <si>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</si>
  <si>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</si>
  <si>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</si>
  <si>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</si>
  <si>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</si>
  <si>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</si>
  <si>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</si>
  <si>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</si>
  <si>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</si>
  <si>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</si>
  <si>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</si>
  <si>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</si>
  <si>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</si>
  <si>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</si>
  <si>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</si>
  <si>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</si>
  <si>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</si>
  <si>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</si>
  <si>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</si>
  <si>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</si>
  <si>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</si>
  <si>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</si>
  <si>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</si>
  <si>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</si>
  <si>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</si>
  <si>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</si>
  <si>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</si>
  <si>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</si>
  <si>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</si>
  <si>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</si>
  <si>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</si>
  <si>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</si>
  <si>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</si>
  <si>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</si>
  <si>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</si>
  <si>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</si>
  <si>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</si>
  <si>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</si>
  <si>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</si>
  <si>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</si>
  <si>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</si>
  <si>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</si>
  <si>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</si>
  <si>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</si>
  <si>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</si>
  <si>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</si>
  <si>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</si>
  <si>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</si>
  <si>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</si>
  <si>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</si>
  <si>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</si>
  <si>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</si>
  <si>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</si>
  <si>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</si>
  <si>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</si>
  <si>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</si>
  <si>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</si>
  <si>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</si>
  <si>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</si>
  <si>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</si>
  <si>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</si>
  <si>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</si>
  <si>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</si>
  <si>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</si>
  <si>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</si>
  <si>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</si>
  <si>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</si>
  <si>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</si>
  <si>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</si>
  <si>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</si>
  <si>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</si>
  <si>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</si>
  <si>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</si>
  <si>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</si>
  <si>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</si>
  <si>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</si>
  <si>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</si>
  <si>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</si>
  <si>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</si>
  <si>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</si>
  <si>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</si>
  <si>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</si>
  <si>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</si>
  <si>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</si>
  <si>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</si>
  <si>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</si>
  <si>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</si>
  <si>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</si>
  <si>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</si>
  <si>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</si>
  <si>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</si>
  <si>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</si>
  <si>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</si>
  <si>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</si>
  <si>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</si>
  <si>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</si>
  <si>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</si>
  <si>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</si>
  <si>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</si>
  <si>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</si>
  <si>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</si>
  <si>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</si>
  <si>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</si>
  <si>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</si>
  <si>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</si>
  <si>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</si>
  <si>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</si>
  <si>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</si>
  <si>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</si>
  <si>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</si>
  <si>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</si>
  <si>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</si>
  <si>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</si>
  <si>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</si>
  <si>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</si>
  <si>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</si>
  <si>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</si>
  <si>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</si>
  <si>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</si>
  <si>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</si>
  <si>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</si>
  <si>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</si>
  <si>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</si>
  <si>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</si>
  <si>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</si>
  <si>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</si>
  <si>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</si>
  <si>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</si>
  <si>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</si>
  <si>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</si>
  <si>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</si>
  <si>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</si>
  <si>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</si>
  <si>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</si>
  <si>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</si>
  <si>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</si>
  <si>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</si>
  <si>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</si>
  <si>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</si>
  <si>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</si>
  <si>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</si>
  <si>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</si>
  <si>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</si>
  <si>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</si>
  <si>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</si>
  <si>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</si>
  <si>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</si>
  <si>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</si>
  <si>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</si>
  <si>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</si>
  <si>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</si>
  <si>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</si>
  <si>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</si>
  <si>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</si>
  <si>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</si>
  <si>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</si>
  <si>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</si>
  <si>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</si>
  <si>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</si>
  <si>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</si>
  <si>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</si>
  <si>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</si>
  <si>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</si>
  <si>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</si>
  <si>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</si>
  <si>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</si>
  <si>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</si>
  <si>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</si>
  <si>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</si>
  <si>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</si>
  <si>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</si>
  <si>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</si>
  <si>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</si>
  <si>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</si>
  <si>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</si>
  <si>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</si>
  <si>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</si>
  <si>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</si>
  <si>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</si>
  <si>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</si>
  <si>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</si>
  <si>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</si>
  <si>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</si>
  <si>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</si>
  <si>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</si>
  <si>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</si>
  <si>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</si>
  <si>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</si>
  <si>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</si>
  <si>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</si>
  <si>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</si>
  <si>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</si>
  <si>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</si>
  <si>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</si>
  <si>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</si>
  <si>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</si>
  <si>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</si>
  <si>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</si>
  <si>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</si>
  <si>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</si>
  <si>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</si>
  <si>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</si>
  <si>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</si>
  <si>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</si>
  <si>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</si>
  <si>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</si>
  <si>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</si>
  <si>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</si>
  <si>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</si>
  <si>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</si>
  <si>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</si>
  <si>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</si>
  <si>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</si>
  <si>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</si>
  <si>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</si>
  <si>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</si>
  <si>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</si>
  <si>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</si>
  <si>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</si>
  <si>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</si>
  <si>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</si>
  <si>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</si>
  <si>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</si>
  <si>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</si>
  <si>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</si>
  <si>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</si>
  <si>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</si>
  <si>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</si>
  <si>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</si>
  <si>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</si>
  <si>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</si>
  <si>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</si>
  <si>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</si>
  <si>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</si>
  <si>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</si>
  <si>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</si>
  <si>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</si>
  <si>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</si>
  <si>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</si>
  <si>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</si>
  <si>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</si>
  <si>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</si>
  <si>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</si>
  <si>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</si>
  <si>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</si>
  <si>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</si>
  <si>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</si>
  <si>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</si>
  <si>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</si>
  <si>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</si>
  <si>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</si>
  <si>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</si>
  <si>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</si>
  <si>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</si>
  <si>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</si>
  <si>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</si>
  <si>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</si>
  <si>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</si>
  <si>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</si>
  <si>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</si>
  <si>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</si>
  <si>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</si>
  <si>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</si>
  <si>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</si>
  <si>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</si>
  <si>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</si>
  <si>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</si>
  <si>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</si>
  <si>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</si>
  <si>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</si>
  <si>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</si>
  <si>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</si>
  <si>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</si>
  <si>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</si>
  <si>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</si>
  <si>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</si>
  <si>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</si>
  <si>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</si>
  <si>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</si>
  <si>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</si>
  <si>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</si>
  <si>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</si>
  <si>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</si>
  <si>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</si>
  <si>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</si>
  <si>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</si>
  <si>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</si>
  <si>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</si>
  <si>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</si>
  <si>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</si>
  <si>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</si>
  <si>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</si>
  <si>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</si>
  <si>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</si>
  <si>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</si>
  <si>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</si>
  <si>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</si>
  <si>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</si>
  <si>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</si>
  <si>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</si>
  <si>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</si>
  <si>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</si>
  <si>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</si>
  <si>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</si>
  <si>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</si>
  <si>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</si>
  <si>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</si>
  <si>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</si>
  <si>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</si>
  <si>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</si>
  <si>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</si>
  <si>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</si>
  <si>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</si>
  <si>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</si>
  <si>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</si>
  <si>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</si>
  <si>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</si>
  <si>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</si>
  <si>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</si>
  <si>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</si>
  <si>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</si>
  <si>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</si>
  <si>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</si>
  <si>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</si>
  <si>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</si>
  <si>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</si>
  <si>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</si>
  <si>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</si>
  <si>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</si>
  <si>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</si>
  <si>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</si>
  <si>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</si>
  <si>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</si>
  <si>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</si>
  <si>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</si>
  <si>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</si>
  <si>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</si>
  <si>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</si>
  <si>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</si>
  <si>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</si>
  <si>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</si>
  <si>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</si>
  <si>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</si>
  <si>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</si>
  <si>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</si>
  <si>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</si>
  <si>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</si>
  <si>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</si>
  <si>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</si>
  <si>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</si>
  <si>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</si>
  <si>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</si>
  <si>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</si>
  <si>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</si>
  <si>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</si>
  <si>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</si>
  <si>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</si>
  <si>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</si>
  <si>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</si>
  <si>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</si>
  <si>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</si>
  <si>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</si>
  <si>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</si>
  <si>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</si>
  <si>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</si>
  <si>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</si>
  <si>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</si>
  <si>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</si>
  <si>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</si>
  <si>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</si>
  <si>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</si>
  <si>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</si>
  <si>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</si>
  <si>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</si>
  <si>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</si>
  <si>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</si>
  <si>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</si>
  <si>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</si>
  <si>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</si>
  <si>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</si>
  <si>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</si>
  <si>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</si>
  <si>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</si>
  <si>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</si>
  <si>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</si>
  <si>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</si>
  <si>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</si>
  <si>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</si>
  <si>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</si>
  <si>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</si>
  <si>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</si>
  <si>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</si>
  <si>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</si>
  <si>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</si>
  <si>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</si>
  <si>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</si>
  <si>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</si>
  <si>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</si>
  <si>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</si>
  <si>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</si>
  <si>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</si>
  <si>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</si>
  <si>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</si>
  <si>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</si>
  <si>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</si>
  <si>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</si>
  <si>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</si>
  <si>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</si>
  <si>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</si>
  <si>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</si>
  <si>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</si>
  <si>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</si>
  <si>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</si>
  <si>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</si>
  <si>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</si>
  <si>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</si>
  <si>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</si>
  <si>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</si>
  <si>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</si>
  <si>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</si>
  <si>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</si>
  <si>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</si>
  <si>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</si>
  <si>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</si>
  <si>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</si>
  <si>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</si>
  <si>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</si>
  <si>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</si>
  <si>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</si>
  <si>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</si>
  <si>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</si>
  <si>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</si>
  <si>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</si>
  <si>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</si>
  <si>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</si>
  <si>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</si>
  <si>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</si>
  <si>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</si>
  <si>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</si>
  <si>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</si>
  <si>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</si>
  <si>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</si>
  <si>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</si>
  <si>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</si>
  <si>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</si>
  <si>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</si>
  <si>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</si>
  <si>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</si>
  <si>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</si>
  <si>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</si>
  <si>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</si>
  <si>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</si>
  <si>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</si>
  <si>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</si>
  <si>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</si>
  <si>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</si>
  <si>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</si>
  <si>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</si>
  <si>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</si>
  <si>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</si>
  <si>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</si>
  <si>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</si>
  <si>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</si>
  <si>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</si>
  <si>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</si>
  <si>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</si>
  <si>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</si>
  <si>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</si>
  <si>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</si>
  <si>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</si>
  <si>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</si>
  <si>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</si>
  <si>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</si>
  <si>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</si>
  <si>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</si>
  <si>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</si>
  <si>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</si>
  <si>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</si>
  <si>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</si>
  <si>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</si>
  <si>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</si>
  <si>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</si>
  <si>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</si>
  <si>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</si>
  <si>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</si>
  <si>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</si>
  <si>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</si>
  <si>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</si>
  <si>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</si>
  <si>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</si>
  <si>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</si>
  <si>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</si>
  <si>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</si>
  <si>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</si>
  <si>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</si>
  <si>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</si>
  <si>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</si>
  <si>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</si>
  <si>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</si>
  <si>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</si>
  <si>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</si>
  <si>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</si>
  <si>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</si>
  <si>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</si>
  <si>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</si>
  <si>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</si>
  <si>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</si>
  <si>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</si>
  <si>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</si>
  <si>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</si>
  <si>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</si>
  <si>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</si>
  <si>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</si>
  <si>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</si>
  <si>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</si>
  <si>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</si>
  <si>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</si>
  <si>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</si>
  <si>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</si>
  <si>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</si>
  <si>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</si>
  <si>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</si>
  <si>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</si>
  <si>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</si>
  <si>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</si>
  <si>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</si>
  <si>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</si>
  <si>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</si>
  <si>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</si>
  <si>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</si>
  <si>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</si>
  <si>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</si>
  <si>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</si>
  <si>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</si>
  <si>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</si>
  <si>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</si>
  <si>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</si>
  <si>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</si>
  <si>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</si>
  <si>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</si>
  <si>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</si>
  <si>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</si>
  <si>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</si>
  <si>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</si>
  <si>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</si>
  <si>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</si>
  <si>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</si>
  <si>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</si>
  <si>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</si>
  <si>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</si>
  <si>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</si>
  <si>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</si>
  <si>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</si>
  <si>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</si>
  <si>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</si>
  <si>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</si>
  <si>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</si>
  <si>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</si>
  <si>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</si>
  <si>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</si>
  <si>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</si>
  <si>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</si>
  <si>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</si>
  <si>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</si>
  <si>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</si>
  <si>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</si>
  <si>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</si>
  <si>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</si>
  <si>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</si>
  <si>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</si>
  <si>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</si>
  <si>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</si>
  <si>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</si>
  <si>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</si>
  <si>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</si>
  <si>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</si>
  <si>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</si>
  <si>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</si>
  <si>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</si>
  <si>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</si>
  <si>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</si>
  <si>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</si>
  <si>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</si>
  <si>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</si>
  <si>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</si>
  <si>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</si>
  <si>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</si>
  <si>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</si>
  <si>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</si>
  <si>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</si>
  <si>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</si>
  <si>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</si>
  <si>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</si>
  <si>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</si>
  <si>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</si>
  <si>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</si>
  <si>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</si>
  <si>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</si>
  <si>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</si>
  <si>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</si>
  <si>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</si>
  <si>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</si>
  <si>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</si>
  <si>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</si>
  <si>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</si>
  <si>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</si>
  <si>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</si>
  <si>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</si>
  <si>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</si>
  <si>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</si>
  <si>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</si>
  <si>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</si>
  <si>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</si>
  <si>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</si>
  <si>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</si>
  <si>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</si>
  <si>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</si>
  <si>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</si>
  <si>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</si>
  <si>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</si>
  <si>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</si>
  <si>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</si>
  <si>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</si>
  <si>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</si>
  <si>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</si>
  <si>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</si>
  <si>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</si>
  <si>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</si>
  <si>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</si>
  <si>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</si>
  <si>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</si>
  <si>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</si>
  <si>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</si>
  <si>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</si>
  <si>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</si>
  <si>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</si>
  <si>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</si>
  <si>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</si>
  <si>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</si>
  <si>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</si>
  <si>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</si>
  <si>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</si>
  <si>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</si>
  <si>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</si>
  <si>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</si>
  <si>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</si>
  <si>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</si>
  <si>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</si>
  <si>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</si>
  <si>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</si>
  <si>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</si>
  <si>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</si>
  <si>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</si>
  <si>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</si>
  <si>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</si>
  <si>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</si>
  <si>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</si>
  <si>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</si>
  <si>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</si>
  <si>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</si>
  <si>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</si>
  <si>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</si>
  <si>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</si>
  <si>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</si>
  <si>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</si>
  <si>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</si>
  <si>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</si>
  <si>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</si>
  <si>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</si>
  <si>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</si>
  <si>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</si>
  <si>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</si>
  <si>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</si>
  <si>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</si>
  <si>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</si>
  <si>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</si>
  <si>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</si>
  <si>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</si>
  <si>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</si>
  <si>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</si>
  <si>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</si>
  <si>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</si>
  <si>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</si>
  <si>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</si>
  <si>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</si>
  <si>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</si>
  <si>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</si>
  <si>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</si>
  <si>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</si>
  <si>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</si>
  <si>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</si>
  <si>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</si>
  <si>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</si>
  <si>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</si>
  <si>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</si>
  <si>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</si>
  <si>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</si>
  <si>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</si>
  <si>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</si>
  <si>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</si>
  <si>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</si>
  <si>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</si>
  <si>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</si>
  <si>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</si>
  <si>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</si>
  <si>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</si>
  <si>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</si>
  <si>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</si>
  <si>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</si>
  <si>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</si>
  <si>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</si>
  <si>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</si>
  <si>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</si>
  <si>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</si>
  <si>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</si>
  <si>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</si>
  <si>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</si>
  <si>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</si>
  <si>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</si>
  <si>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</si>
  <si>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</si>
  <si>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</si>
  <si>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</si>
  <si>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</si>
  <si>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</si>
  <si>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</si>
  <si>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</si>
  <si>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</si>
  <si>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</si>
  <si>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</si>
  <si>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</si>
  <si>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</si>
  <si>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</si>
  <si>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</si>
  <si>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</si>
  <si>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</si>
  <si>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</si>
  <si>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</si>
  <si>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</si>
  <si>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</si>
  <si>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</si>
  <si>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</si>
  <si>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</si>
  <si>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</si>
  <si>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</si>
  <si>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</si>
  <si>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</si>
  <si>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</si>
  <si>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</si>
  <si>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</si>
  <si>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</si>
  <si>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</si>
  <si>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</si>
  <si>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</si>
  <si>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</si>
  <si>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</si>
  <si>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</si>
  <si>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</si>
  <si>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</si>
  <si>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</si>
  <si>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</si>
  <si>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</si>
  <si>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</si>
  <si>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</si>
  <si>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</si>
  <si>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</si>
  <si>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</si>
  <si>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</si>
  <si>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</si>
  <si>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</si>
  <si>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</si>
  <si>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</si>
  <si>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</si>
  <si>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</si>
  <si>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</si>
  <si>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</si>
  <si>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</si>
  <si>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</si>
  <si>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</si>
  <si>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</si>
  <si>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</si>
  <si>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</si>
  <si>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</si>
  <si>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</si>
  <si>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</si>
  <si>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</si>
  <si>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</si>
  <si>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</si>
  <si>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</si>
  <si>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</si>
  <si>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</si>
  <si>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</si>
  <si>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</si>
  <si>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</si>
  <si>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</si>
  <si>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</si>
  <si>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</si>
  <si>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</si>
  <si>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</si>
  <si>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</si>
  <si>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</si>
  <si>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</si>
  <si>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</si>
  <si>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</si>
  <si>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</si>
  <si>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</si>
  <si>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</si>
  <si>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</si>
  <si>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</si>
  <si>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</si>
  <si>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</si>
  <si>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</si>
  <si>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</si>
  <si>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</si>
  <si>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</si>
  <si>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</si>
  <si>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</si>
  <si>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</si>
  <si>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</si>
  <si>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</si>
  <si>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</si>
  <si>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</si>
  <si>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</si>
  <si>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</si>
  <si>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</si>
  <si>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</si>
  <si>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</si>
  <si>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</si>
  <si>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</si>
  <si>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</si>
  <si>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</si>
  <si>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</si>
  <si>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</si>
  <si>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</si>
  <si>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</si>
  <si>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</si>
  <si>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</si>
  <si>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</si>
  <si>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</si>
  <si>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</si>
  <si>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</si>
  <si>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</si>
  <si>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</si>
  <si>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</si>
  <si>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</si>
  <si>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</si>
  <si>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</si>
  <si>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</si>
  <si>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</si>
  <si>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</si>
  <si>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</si>
  <si>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</si>
  <si>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</si>
  <si>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</si>
  <si>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</si>
  <si>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</si>
  <si>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</si>
  <si>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</si>
  <si>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</si>
  <si>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</si>
  <si>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</si>
  <si>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</si>
  <si>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</si>
  <si>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</si>
  <si>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</si>
  <si>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</si>
  <si>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</si>
  <si>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</si>
  <si>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</si>
  <si>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</si>
  <si>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</si>
  <si>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</si>
  <si>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</si>
  <si>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</si>
  <si>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</si>
  <si>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</si>
  <si>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</si>
  <si>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</si>
  <si>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</si>
  <si>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</si>
  <si>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</si>
  <si>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</si>
  <si>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</si>
  <si>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</si>
  <si>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</si>
  <si>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</si>
  <si>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</si>
  <si>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</si>
  <si>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</si>
  <si>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</si>
  <si>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</si>
  <si>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</si>
  <si>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</si>
  <si>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</si>
  <si>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</si>
  <si>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</si>
  <si>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</si>
  <si>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</si>
  <si>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</si>
  <si>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</si>
  <si>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</si>
  <si>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</si>
  <si>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</si>
  <si>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</si>
  <si>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</si>
  <si>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</si>
  <si>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</si>
  <si>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</si>
  <si>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</si>
  <si>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</si>
  <si>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</si>
  <si>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</si>
  <si>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</si>
  <si>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</si>
  <si>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</si>
  <si>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</si>
  <si>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</si>
  <si>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</si>
  <si>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</si>
  <si>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</si>
  <si>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</si>
  <si>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</si>
  <si>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</si>
  <si>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</si>
  <si>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</si>
  <si>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</si>
  <si>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</si>
  <si>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</si>
  <si>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</si>
  <si>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</si>
  <si>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</si>
  <si>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</si>
  <si>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</si>
  <si>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</si>
  <si>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</si>
  <si>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</si>
  <si>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</si>
  <si>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</si>
  <si>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</si>
  <si>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</si>
  <si>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</si>
  <si>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</si>
  <si>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</si>
  <si>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</si>
  <si>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</si>
  <si>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</si>
  <si>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</si>
  <si>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</si>
  <si>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</si>
  <si>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</si>
  <si>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</si>
  <si>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</si>
  <si>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</si>
  <si>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</si>
  <si>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</si>
  <si>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</si>
  <si>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</si>
  <si>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</si>
  <si>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</si>
  <si>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</si>
  <si>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</si>
  <si>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</si>
  <si>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</si>
  <si>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</si>
  <si>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</si>
  <si>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</si>
  <si>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</si>
  <si>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</si>
  <si>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</si>
  <si>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</si>
  <si>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</si>
  <si>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</si>
  <si>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</si>
  <si>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</si>
  <si>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</si>
  <si>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</si>
  <si>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</si>
  <si>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</si>
  <si>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</si>
  <si>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</si>
  <si>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</si>
  <si>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</si>
  <si>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</si>
  <si>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</si>
  <si>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</si>
  <si>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</si>
  <si>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</si>
  <si>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</si>
  <si>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</si>
  <si>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</si>
  <si>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</si>
  <si>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</si>
  <si>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</si>
  <si>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</si>
  <si>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</si>
  <si>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</si>
  <si>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</si>
  <si>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</si>
  <si>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</si>
  <si>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</si>
  <si>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</si>
  <si>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</si>
  <si>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</si>
  <si>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</si>
  <si>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</si>
  <si>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</si>
  <si>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</si>
  <si>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</si>
  <si>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</si>
  <si>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</si>
  <si>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</si>
  <si>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</si>
  <si>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</si>
  <si>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</si>
  <si>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</si>
  <si>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</si>
  <si>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</si>
  <si>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</si>
  <si>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</si>
  <si>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</si>
  <si>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</si>
  <si>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</si>
  <si>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</si>
  <si>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</si>
  <si>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</si>
  <si>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</si>
  <si>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</si>
  <si>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</si>
  <si>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</si>
  <si>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</si>
  <si>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</si>
  <si>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</si>
  <si>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</si>
  <si>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</si>
  <si>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</si>
  <si>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</si>
  <si>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</si>
  <si>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</si>
  <si>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</si>
  <si>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</si>
  <si>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</si>
  <si>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</si>
  <si>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</si>
  <si>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</si>
  <si>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</si>
  <si>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</si>
  <si>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</si>
  <si>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</si>
  <si>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</si>
  <si>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</si>
  <si>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</si>
  <si>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</si>
  <si>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</si>
  <si>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</si>
  <si>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</si>
  <si>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</si>
  <si>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</si>
  <si>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</si>
  <si>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</si>
  <si>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</si>
  <si>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</si>
  <si>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</si>
  <si>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</si>
  <si>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</si>
  <si>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</si>
  <si>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</si>
  <si>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</si>
  <si>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</si>
  <si>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</si>
  <si>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</si>
  <si>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</si>
  <si>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</si>
  <si>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</si>
  <si>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</si>
  <si>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</si>
  <si>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</si>
  <si>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</si>
  <si>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</si>
  <si>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</si>
  <si>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</si>
  <si>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</si>
  <si>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</si>
  <si>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</si>
  <si>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</si>
  <si>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</si>
  <si>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</si>
  <si>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</si>
  <si>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</si>
  <si>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</si>
  <si>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</si>
  <si>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</si>
  <si>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</si>
  <si>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</si>
  <si>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</si>
  <si>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</si>
  <si>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</si>
  <si>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</si>
  <si>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</si>
  <si>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</si>
  <si>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</si>
  <si>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</si>
  <si>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</si>
  <si>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</si>
  <si>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</si>
  <si>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</si>
  <si>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</si>
  <si>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</si>
  <si>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</si>
  <si>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</si>
  <si>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</si>
  <si>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</si>
  <si>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</si>
  <si>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</si>
  <si>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</si>
  <si>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</si>
  <si>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</si>
  <si>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</si>
  <si>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</si>
  <si>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</si>
  <si>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</si>
  <si>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</si>
  <si>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</si>
  <si>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</si>
  <si>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</si>
  <si>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</si>
  <si>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</si>
  <si>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</si>
  <si>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</si>
  <si>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</si>
  <si>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</si>
  <si>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</si>
  <si>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</si>
  <si>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</si>
  <si>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</si>
  <si>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</si>
  <si>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</si>
  <si>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</si>
  <si>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</si>
  <si>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</si>
  <si>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</si>
  <si>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</si>
  <si>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</si>
  <si>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</si>
  <si>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</si>
  <si>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</si>
  <si>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</si>
  <si>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</si>
  <si>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</si>
  <si>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</si>
  <si>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</si>
  <si>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</si>
  <si>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</si>
  <si>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</si>
  <si>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</si>
  <si>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</si>
  <si>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</si>
  <si>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</si>
  <si>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</si>
  <si>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</si>
  <si>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</si>
  <si>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</si>
  <si>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</si>
  <si>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</si>
  <si>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</si>
  <si>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</si>
  <si>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</si>
  <si>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</si>
  <si>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</si>
  <si>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</si>
  <si>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</si>
  <si>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</si>
  <si>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</si>
  <si>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</si>
  <si>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</si>
  <si>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</si>
  <si>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</si>
  <si>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</si>
  <si>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</si>
  <si>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</si>
  <si>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</si>
  <si>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</si>
  <si>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</si>
  <si>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</si>
  <si>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</si>
  <si>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</si>
  <si>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</si>
  <si>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</si>
  <si>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</si>
  <si>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</si>
  <si>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</si>
  <si>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</si>
  <si>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</si>
  <si>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</si>
  <si>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</si>
  <si>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</si>
  <si>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</si>
  <si>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</si>
  <si>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</si>
  <si>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</si>
  <si>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</si>
  <si>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</si>
  <si>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</si>
  <si>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</si>
  <si>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</si>
  <si>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</si>
  <si>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</si>
  <si>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</si>
  <si>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</si>
  <si>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</si>
  <si>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</si>
  <si>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</si>
  <si>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</si>
  <si>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</si>
  <si>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</si>
  <si>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</si>
  <si>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</si>
  <si>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</si>
  <si>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</si>
  <si>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</si>
  <si>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</si>
  <si>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</si>
  <si>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</si>
  <si>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</si>
  <si>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</si>
  <si>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</si>
  <si>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</si>
  <si>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</si>
  <si>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</si>
  <si>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</si>
  <si>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</si>
  <si>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</si>
  <si>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</si>
  <si>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</si>
  <si>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</si>
  <si>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</si>
  <si>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</si>
  <si>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</si>
  <si>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</si>
  <si>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</si>
  <si>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</si>
  <si>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</si>
  <si>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</si>
  <si>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</si>
  <si>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</si>
  <si>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</si>
  <si>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</si>
  <si>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</si>
  <si>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</si>
  <si>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</si>
  <si>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</si>
  <si>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</si>
  <si>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</si>
  <si>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</si>
  <si>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</si>
  <si>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</si>
  <si>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</si>
  <si>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</si>
  <si>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</si>
  <si>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</si>
  <si>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</si>
  <si>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</si>
  <si>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</si>
  <si>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</si>
  <si>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</si>
  <si>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</si>
  <si>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</si>
  <si>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</si>
  <si>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</si>
  <si>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</si>
  <si>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</si>
  <si>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</si>
  <si>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</si>
  <si>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</si>
  <si>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</si>
  <si>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</si>
  <si>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</si>
  <si>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</si>
  <si>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</si>
  <si>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</si>
  <si>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</si>
  <si>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</si>
  <si>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</si>
  <si>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</si>
  <si>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</si>
  <si>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</si>
  <si>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</si>
  <si>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</si>
  <si>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</si>
  <si>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</si>
  <si>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</si>
  <si>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</si>
  <si>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</si>
  <si>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</si>
  <si>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</si>
  <si>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</si>
  <si>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</si>
  <si>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</si>
  <si>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</si>
  <si>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</si>
  <si>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</si>
  <si>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</si>
  <si>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</si>
  <si>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</si>
  <si>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</si>
  <si>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</si>
  <si>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</si>
  <si>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</si>
  <si>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</si>
  <si>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</si>
  <si>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</si>
  <si>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</si>
  <si>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</si>
  <si>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</si>
  <si>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</si>
  <si>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</si>
  <si>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</si>
  <si>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</si>
  <si>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</si>
  <si>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</si>
  <si>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</si>
  <si>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</si>
  <si>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</si>
  <si>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</si>
  <si>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</si>
  <si>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</si>
  <si>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</si>
  <si>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</si>
  <si>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</si>
  <si>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</si>
  <si>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</si>
  <si>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</si>
  <si>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</si>
  <si>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</si>
  <si>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</si>
  <si>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</si>
  <si>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</si>
  <si>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</si>
  <si>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</si>
  <si>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</si>
  <si>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</si>
  <si>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</si>
  <si>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</si>
  <si>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</si>
  <si>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</si>
  <si>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</si>
  <si>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</si>
  <si>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</si>
  <si>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</si>
  <si>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</si>
  <si>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</si>
  <si>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</si>
  <si>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</si>
  <si>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</si>
  <si>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</si>
  <si>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</si>
  <si>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</si>
  <si>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</si>
  <si>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</si>
  <si>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</si>
  <si>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</si>
  <si>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</si>
  <si>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</si>
  <si>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</si>
  <si>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</si>
  <si>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</si>
  <si>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</si>
  <si>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</si>
  <si>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</si>
  <si>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</si>
  <si>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</si>
  <si>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</si>
  <si>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</si>
  <si>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</si>
  <si>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</si>
  <si>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</si>
  <si>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</si>
  <si>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</si>
  <si>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</si>
  <si>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</si>
  <si>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</si>
  <si>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</si>
  <si>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</si>
  <si>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</si>
  <si>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</si>
  <si>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</si>
  <si>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</si>
  <si>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</si>
  <si>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</si>
  <si>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</si>
  <si>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</si>
  <si>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</si>
  <si>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</si>
  <si>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</si>
  <si>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</si>
  <si>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</si>
  <si>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</si>
  <si>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</si>
  <si>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</si>
  <si>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</si>
  <si>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</si>
  <si>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</si>
  <si>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</si>
  <si>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</si>
  <si>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</si>
  <si>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</si>
  <si>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</si>
  <si>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</si>
  <si>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</si>
  <si>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</si>
  <si>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</si>
  <si>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</si>
  <si>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</si>
  <si>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</si>
  <si>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</si>
  <si>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</si>
  <si>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</si>
  <si>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</si>
  <si>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</si>
  <si>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</si>
  <si>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</si>
  <si>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</si>
  <si>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</si>
  <si>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</si>
  <si>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</si>
  <si>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</si>
  <si>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</si>
  <si>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</si>
  <si>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</si>
  <si>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</si>
  <si>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</si>
  <si>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</si>
  <si>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</si>
  <si>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</si>
  <si>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</si>
  <si>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</si>
  <si>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</si>
  <si>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</si>
  <si>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</si>
  <si>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</si>
  <si>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</si>
  <si>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</si>
  <si>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</si>
  <si>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</si>
  <si>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</si>
  <si>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</si>
  <si>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</si>
  <si>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</si>
  <si>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</si>
  <si>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</si>
  <si>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</si>
  <si>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</si>
  <si>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</si>
  <si>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</si>
  <si>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</si>
  <si>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</si>
  <si>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</si>
  <si>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</si>
  <si>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</si>
  <si>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</si>
  <si>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</si>
  <si>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</si>
  <si>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</si>
  <si>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</si>
  <si>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</si>
  <si>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</si>
  <si>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</si>
  <si>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</si>
  <si>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</si>
  <si>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</si>
  <si>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</si>
  <si>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</si>
  <si>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</si>
  <si>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</si>
  <si>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</si>
  <si>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</si>
  <si>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</si>
  <si>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</si>
  <si>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</si>
  <si>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</si>
  <si>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</si>
  <si>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</si>
  <si>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</si>
  <si>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</si>
  <si>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</si>
  <si>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</si>
  <si>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</si>
  <si>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</si>
  <si>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</si>
  <si>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</si>
  <si>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</si>
  <si>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</si>
  <si>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</si>
  <si>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</si>
  <si>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</si>
  <si>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</si>
  <si>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</si>
  <si>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</si>
  <si>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</si>
  <si>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</si>
  <si>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</si>
  <si>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</si>
  <si>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</si>
  <si>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</si>
  <si>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</si>
  <si>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</si>
  <si>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</si>
  <si>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</si>
  <si>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</si>
  <si>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</si>
  <si>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</si>
  <si>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</si>
  <si>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</si>
  <si>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</si>
  <si>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</si>
  <si>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</si>
  <si>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</si>
  <si>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</si>
  <si>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</si>
  <si>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</si>
  <si>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</si>
  <si>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</si>
  <si>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</si>
  <si>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</si>
  <si>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</si>
  <si>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</si>
  <si>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</si>
  <si>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</si>
  <si>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</si>
  <si>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</si>
  <si>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</si>
  <si>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</si>
  <si>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</si>
  <si>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</si>
  <si>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</si>
  <si>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</si>
  <si>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</si>
  <si>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</si>
  <si>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</si>
  <si>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</si>
  <si>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</si>
  <si>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</si>
  <si>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</si>
  <si>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</si>
  <si>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</si>
  <si>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</si>
  <si>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</si>
  <si>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</si>
  <si>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</si>
  <si>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</si>
  <si>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</si>
  <si>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</si>
  <si>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</si>
  <si>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</si>
  <si>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</si>
  <si>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</si>
  <si>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</si>
  <si>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</si>
  <si>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</si>
  <si>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</si>
  <si>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</si>
  <si>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</si>
  <si>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</si>
  <si>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</si>
  <si>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</si>
  <si>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</si>
  <si>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</si>
  <si>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</si>
  <si>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</si>
  <si>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</si>
  <si>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</si>
  <si>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</si>
  <si>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</si>
  <si>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</si>
  <si>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</si>
  <si>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</si>
  <si>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</si>
  <si>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</si>
  <si>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</si>
  <si>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</si>
  <si>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</si>
  <si>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</si>
  <si>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</si>
  <si>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</si>
  <si>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</si>
  <si>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</si>
  <si>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</si>
  <si>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</si>
  <si>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</si>
  <si>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</si>
  <si>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</si>
  <si>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</si>
  <si>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</si>
  <si>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</si>
  <si>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</si>
  <si>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</si>
  <si>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</si>
  <si>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</si>
  <si>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</si>
  <si>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</si>
  <si>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</si>
  <si>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</si>
  <si>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</si>
  <si>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</si>
  <si>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</si>
  <si>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</si>
  <si>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</si>
  <si>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</si>
  <si>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</si>
  <si>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</si>
  <si>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</si>
  <si>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</si>
  <si>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</si>
  <si>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</si>
  <si>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</si>
  <si>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</si>
  <si>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</si>
  <si>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</si>
  <si>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</si>
  <si>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</si>
  <si>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</si>
  <si>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</si>
  <si>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</si>
  <si>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</si>
  <si>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</si>
  <si>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</si>
  <si>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</si>
  <si>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</si>
  <si>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</si>
  <si>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</si>
  <si>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</si>
  <si>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</si>
  <si>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</si>
  <si>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</si>
  <si>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</si>
  <si>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</si>
  <si>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</si>
  <si>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</si>
  <si>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</si>
  <si>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</si>
  <si>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</si>
  <si>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</si>
  <si>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</si>
  <si>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</si>
  <si>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</si>
  <si>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</si>
  <si>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</si>
  <si>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</si>
  <si>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</si>
  <si>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</si>
  <si>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</si>
  <si>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</si>
  <si>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</si>
  <si>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</si>
  <si>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</si>
  <si>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</si>
  <si>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</si>
  <si>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</si>
  <si>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</si>
  <si>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</si>
  <si>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</si>
  <si>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</si>
  <si>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</si>
  <si>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</si>
  <si>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</si>
  <si>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</si>
  <si>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</si>
  <si>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</si>
  <si>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</si>
  <si>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</si>
  <si>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</si>
  <si>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</si>
  <si>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</si>
  <si>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</si>
  <si>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</si>
  <si>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</si>
  <si>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</si>
  <si>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</si>
  <si>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</si>
  <si>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</si>
  <si>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</si>
  <si>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</si>
  <si>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</si>
  <si>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</si>
  <si>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</si>
  <si>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</si>
  <si>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</si>
  <si>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</si>
  <si>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</si>
  <si>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</si>
  <si>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</si>
  <si>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</si>
  <si>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</si>
  <si>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</si>
  <si>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</si>
  <si>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</si>
  <si>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</si>
  <si>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</si>
  <si>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</si>
  <si>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</si>
  <si>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</si>
  <si>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</si>
  <si>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</si>
  <si>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</si>
  <si>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</si>
  <si>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</si>
  <si>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</si>
  <si>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</si>
  <si>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</si>
  <si>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</si>
  <si>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</si>
  <si>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</si>
  <si>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</si>
  <si>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</si>
  <si>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</si>
  <si>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</si>
  <si>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</si>
  <si>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</si>
  <si>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</si>
  <si>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</si>
  <si>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</si>
  <si>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</si>
  <si>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</si>
  <si>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</si>
  <si>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</si>
  <si>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</si>
  <si>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</si>
  <si>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</si>
  <si>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</si>
  <si>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</si>
  <si>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</si>
  <si>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</si>
  <si>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</si>
  <si>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</si>
  <si>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</si>
  <si>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</si>
  <si>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</si>
  <si>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</si>
  <si>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</si>
  <si>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</si>
  <si>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</si>
  <si>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</si>
  <si>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</si>
  <si>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</si>
  <si>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</si>
  <si>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</si>
  <si>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</si>
  <si>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</si>
  <si>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</si>
  <si>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</si>
  <si>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</si>
  <si>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</si>
  <si>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</si>
  <si>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</si>
  <si>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</si>
  <si>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</si>
  <si>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</si>
  <si>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</si>
  <si>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</si>
  <si>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</si>
  <si>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</si>
  <si>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</si>
  <si>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</si>
  <si>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</si>
  <si>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</si>
  <si>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</si>
  <si>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</si>
  <si>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</si>
  <si>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</si>
  <si>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</si>
  <si>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</si>
  <si>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</si>
  <si>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</si>
  <si>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</si>
  <si>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</si>
  <si>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</si>
  <si>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</si>
  <si>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</si>
  <si>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</si>
  <si>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</si>
  <si>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</si>
  <si>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</si>
  <si>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</si>
  <si>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</si>
  <si>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</si>
  <si>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</si>
  <si>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</si>
  <si>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</si>
  <si>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</si>
  <si>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</si>
  <si>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</si>
  <si>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</si>
  <si>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</si>
  <si>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</si>
  <si>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</si>
  <si>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</si>
  <si>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</si>
  <si>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</si>
  <si>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</si>
  <si>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</si>
  <si>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</si>
  <si>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</si>
  <si>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</si>
  <si>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</si>
  <si>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</si>
  <si>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</si>
  <si>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</si>
  <si>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</si>
  <si>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</si>
  <si>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</si>
  <si>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</si>
  <si>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</si>
  <si>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</si>
  <si>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</si>
  <si>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</si>
  <si>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</si>
  <si>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</si>
  <si>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</si>
  <si>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</si>
  <si>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</si>
  <si>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</si>
  <si>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</si>
  <si>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</si>
  <si>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</si>
  <si>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</si>
  <si>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</si>
  <si>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</si>
  <si>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</si>
  <si>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</si>
  <si>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</si>
  <si>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</si>
  <si>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</si>
  <si>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</si>
  <si>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</si>
  <si>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</si>
  <si>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</si>
  <si>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</si>
  <si>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</si>
  <si>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</si>
  <si>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</si>
  <si>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</si>
  <si>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</si>
  <si>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</si>
  <si>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</si>
  <si>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</si>
  <si>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</si>
  <si>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</si>
  <si>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</si>
  <si>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</si>
  <si>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</si>
  <si>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</si>
  <si>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</si>
  <si>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</si>
  <si>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</si>
  <si>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</si>
  <si>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</si>
  <si>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</si>
  <si>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</si>
  <si>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</si>
  <si>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</si>
  <si>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</si>
  <si>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</si>
  <si>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</si>
  <si>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</si>
  <si>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</si>
  <si>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</si>
  <si>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</si>
  <si>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</si>
  <si>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</si>
  <si>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</si>
  <si>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</si>
  <si>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</si>
  <si>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</si>
  <si>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</si>
  <si>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</si>
  <si>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</si>
  <si>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</si>
  <si>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</si>
  <si>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</si>
  <si>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</si>
  <si>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</si>
  <si>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</si>
  <si>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</si>
  <si>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</si>
  <si>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</si>
  <si>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</si>
  <si>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</si>
  <si>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</si>
  <si>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</si>
  <si>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</si>
  <si>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</si>
  <si>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</si>
  <si>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</si>
  <si>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</si>
  <si>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</si>
  <si>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</si>
  <si>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</si>
  <si>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</si>
  <si>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</si>
  <si>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</si>
  <si>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</si>
  <si>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</si>
  <si>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</si>
  <si>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</si>
  <si>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</si>
  <si>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</si>
  <si>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</si>
  <si>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</si>
  <si>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</si>
  <si>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</si>
  <si>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</si>
  <si>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</si>
  <si>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</si>
  <si>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</si>
  <si>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</si>
  <si>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</si>
  <si>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</si>
  <si>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</si>
  <si>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</si>
  <si>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</si>
  <si>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</si>
  <si>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</si>
  <si>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</si>
  <si>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</si>
  <si>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</si>
  <si>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</si>
  <si>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</si>
  <si>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</si>
  <si>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</si>
  <si>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</si>
  <si>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</si>
  <si>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</si>
  <si>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</si>
  <si>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</si>
  <si>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</si>
  <si>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</si>
  <si>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</si>
  <si>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</si>
  <si>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</si>
  <si>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</si>
  <si>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</si>
  <si>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</si>
  <si>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</si>
  <si>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</si>
  <si>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</si>
  <si>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</si>
  <si>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</si>
  <si>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</si>
  <si>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</si>
  <si>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</si>
  <si>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</si>
  <si>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</si>
  <si>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</si>
  <si>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</si>
  <si>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</si>
  <si>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</si>
  <si>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</si>
  <si>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</si>
  <si>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</si>
  <si>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</si>
  <si>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</si>
  <si>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</si>
  <si>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</si>
  <si>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</si>
  <si>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</si>
  <si>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</si>
  <si>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</si>
  <si>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</si>
  <si>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</si>
  <si>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</si>
  <si>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</si>
  <si>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</si>
  <si>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</si>
  <si>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</si>
  <si>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</si>
  <si>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</si>
  <si>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</si>
  <si>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</si>
  <si>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</si>
  <si>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</si>
  <si>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</si>
  <si>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</si>
  <si>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</si>
  <si>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</si>
  <si>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</si>
  <si>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</si>
  <si>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</si>
  <si>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</si>
  <si>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</si>
  <si>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</si>
  <si>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</si>
  <si>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</si>
  <si>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</si>
  <si>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</si>
  <si>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</si>
  <si>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</si>
  <si>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</si>
  <si>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</si>
  <si>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</si>
  <si>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</si>
  <si>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</si>
  <si>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</si>
  <si>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</si>
  <si>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</si>
  <si>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</si>
  <si>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</si>
  <si>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</si>
  <si>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</si>
  <si>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</si>
  <si>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</si>
  <si>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</si>
  <si>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</si>
  <si>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</si>
  <si>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</si>
  <si>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</si>
  <si>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</si>
  <si>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</si>
  <si>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</si>
  <si>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</si>
  <si>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</si>
  <si>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</si>
  <si>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</si>
  <si>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</si>
  <si>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</si>
  <si>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</si>
  <si>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</si>
  <si>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</si>
  <si>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</si>
  <si>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</si>
  <si>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</si>
  <si>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</si>
  <si>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</si>
  <si>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</si>
  <si>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</si>
  <si>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</si>
  <si>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</si>
  <si>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</si>
  <si>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</si>
  <si>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</si>
  <si>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</si>
  <si>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</si>
  <si>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</si>
  <si>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</si>
  <si>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</si>
  <si>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</si>
  <si>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</si>
  <si>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</si>
  <si>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</si>
  <si>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</si>
  <si>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</si>
  <si>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</si>
  <si>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</si>
  <si>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</si>
  <si>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</si>
  <si>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</si>
  <si>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</si>
  <si>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</si>
  <si>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</si>
  <si>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</si>
  <si>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</si>
  <si>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</si>
  <si>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</si>
  <si>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</si>
  <si>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</si>
  <si>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</si>
  <si>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</si>
  <si>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</si>
  <si>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</si>
  <si>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</si>
  <si>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</si>
  <si>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</si>
  <si>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</si>
  <si>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</si>
  <si>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</si>
  <si>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</si>
  <si>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</si>
  <si>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</si>
  <si>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</si>
  <si>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</si>
  <si>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</si>
  <si>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</si>
  <si>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</si>
  <si>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</si>
  <si>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</si>
  <si>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</si>
  <si>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</si>
  <si>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</si>
  <si>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</si>
  <si>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</si>
  <si>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</si>
  <si>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</si>
  <si>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</si>
  <si>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</si>
  <si>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</si>
  <si>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</si>
  <si>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</si>
  <si>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</si>
  <si>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</si>
  <si>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</si>
  <si>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</si>
  <si>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</si>
  <si>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</si>
  <si>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</si>
  <si>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</si>
  <si>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</si>
  <si>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</si>
  <si>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</si>
  <si>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</si>
  <si>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</si>
  <si>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</si>
  <si>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</si>
  <si>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</si>
  <si>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</si>
  <si>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</si>
  <si>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</si>
  <si>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</si>
  <si>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</si>
  <si>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</si>
  <si>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</si>
  <si>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</si>
  <si>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</si>
  <si>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</si>
  <si>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</si>
  <si>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</si>
  <si>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</si>
  <si>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</si>
  <si>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</si>
  <si>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</si>
  <si>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</si>
  <si>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</si>
  <si>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</si>
  <si>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</si>
  <si>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</si>
  <si>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</si>
  <si>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</si>
  <si>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</si>
  <si>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</si>
  <si>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</si>
  <si>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</si>
  <si>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</si>
  <si>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</si>
  <si>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</si>
  <si>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</si>
  <si>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</si>
  <si>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</si>
  <si>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</si>
  <si>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</si>
  <si>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</si>
  <si>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</si>
  <si>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</si>
  <si>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</si>
  <si>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</si>
  <si>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</si>
  <si>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</si>
  <si>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</si>
  <si>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</si>
  <si>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</si>
  <si>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</si>
  <si>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</si>
  <si>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</si>
  <si>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</si>
  <si>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</si>
  <si>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</si>
  <si>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</si>
  <si>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</si>
  <si>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</si>
  <si>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</si>
  <si>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</si>
  <si>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</si>
  <si>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</si>
  <si>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</si>
  <si>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</si>
  <si>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</si>
  <si>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</si>
  <si>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</si>
  <si>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</si>
  <si>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</si>
  <si>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</si>
  <si>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</si>
  <si>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</si>
  <si>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</si>
  <si>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</si>
  <si>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</si>
  <si>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</si>
  <si>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</si>
  <si>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</si>
  <si>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</si>
  <si>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</si>
  <si>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</si>
  <si>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</si>
  <si>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</si>
  <si>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</si>
  <si>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</si>
  <si>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</si>
  <si>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</si>
  <si>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</si>
  <si>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</si>
  <si>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</si>
  <si>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</si>
  <si>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</si>
  <si>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</si>
  <si>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</si>
  <si>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</si>
  <si>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</si>
  <si>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</si>
  <si>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</si>
  <si>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</si>
  <si>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</si>
  <si>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</si>
  <si>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</si>
  <si>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</si>
  <si>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</si>
  <si>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</si>
  <si>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</si>
  <si>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</si>
  <si>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</si>
  <si>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</si>
  <si>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</si>
  <si>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</si>
  <si>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</si>
  <si>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</si>
  <si>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</si>
  <si>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</si>
  <si>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</si>
  <si>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</si>
  <si>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</si>
  <si>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</si>
  <si>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</si>
  <si>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</si>
  <si>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</si>
  <si>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</si>
  <si>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</si>
  <si>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</si>
  <si>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</si>
  <si>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</si>
  <si>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</si>
  <si>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</si>
  <si>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</si>
  <si>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</si>
  <si>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</si>
  <si>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</si>
  <si>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</si>
  <si>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</si>
  <si>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</si>
  <si>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</si>
  <si>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</si>
  <si>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</si>
  <si>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</si>
  <si>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</si>
  <si>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</si>
  <si>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</si>
  <si>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</si>
  <si>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</si>
  <si>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</si>
  <si>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</si>
  <si>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</si>
  <si>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</si>
  <si>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</si>
  <si>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</si>
  <si>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</si>
  <si>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</si>
  <si>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</si>
  <si>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</si>
  <si>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</si>
  <si>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</si>
  <si>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</si>
  <si>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</si>
  <si>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</si>
  <si>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</si>
  <si>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</si>
  <si>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</si>
  <si>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</si>
  <si>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</si>
  <si>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</si>
  <si>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</si>
  <si>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</si>
  <si>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</si>
  <si>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</si>
  <si>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</si>
  <si>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</si>
  <si>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</si>
  <si>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</si>
  <si>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</si>
  <si>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</si>
  <si>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</si>
  <si>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</si>
  <si>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</si>
  <si>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</si>
  <si>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</si>
  <si>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</si>
  <si>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</si>
  <si>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</si>
  <si>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</si>
  <si>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</si>
  <si>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</si>
  <si>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</si>
  <si>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</si>
  <si>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</si>
  <si>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</si>
  <si>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</si>
  <si>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</si>
  <si>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</si>
  <si>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</si>
  <si>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</si>
  <si>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</si>
  <si>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</si>
  <si>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</si>
  <si>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</si>
  <si>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</si>
  <si>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</si>
  <si>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</si>
  <si>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</si>
  <si>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</si>
  <si>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</si>
  <si>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</si>
  <si>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</si>
  <si>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</si>
  <si>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</si>
  <si>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</si>
  <si>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</si>
  <si>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</si>
  <si>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</si>
  <si>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</si>
  <si>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</si>
  <si>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</si>
  <si>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</si>
  <si>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</si>
  <si>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</si>
  <si>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</si>
  <si>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</si>
  <si>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</si>
  <si>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</si>
  <si>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</si>
  <si>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</si>
  <si>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</si>
  <si>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</si>
  <si>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</si>
  <si>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</si>
  <si>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</si>
  <si>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</si>
  <si>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</si>
  <si>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</si>
  <si>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</si>
  <si>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</si>
  <si>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</si>
  <si>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</si>
  <si>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</si>
  <si>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</si>
  <si>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</si>
  <si>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</si>
  <si>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</si>
  <si>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</si>
  <si>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</si>
  <si>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</si>
  <si>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</si>
  <si>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</si>
  <si>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</si>
  <si>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</si>
  <si>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</si>
  <si>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</si>
  <si>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</si>
  <si>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</si>
  <si>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</si>
  <si>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</si>
  <si>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</si>
  <si>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</si>
  <si>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</si>
  <si>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</si>
  <si>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</si>
  <si>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</si>
  <si>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</si>
  <si>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</si>
  <si>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</si>
  <si>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</si>
  <si>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</si>
  <si>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</si>
  <si>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</si>
  <si>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</si>
  <si>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</si>
  <si>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</si>
  <si>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</si>
  <si>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</si>
  <si>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</si>
  <si>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</si>
  <si>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</si>
  <si>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</si>
  <si>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</si>
  <si>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</si>
  <si>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</si>
  <si>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</si>
  <si>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</si>
  <si>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</si>
  <si>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</si>
  <si>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</si>
  <si>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</si>
  <si>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</si>
  <si>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</si>
  <si>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</si>
  <si>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</si>
  <si>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</si>
  <si>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</si>
  <si>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</si>
  <si>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</si>
  <si>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</si>
  <si>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</si>
  <si>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</si>
  <si>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</si>
  <si>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</si>
  <si>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</si>
  <si>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</si>
  <si>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</si>
  <si>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</si>
  <si>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</si>
  <si>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</si>
  <si>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</si>
  <si>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</si>
  <si>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</si>
  <si>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</si>
  <si>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</si>
  <si>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</si>
  <si>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</si>
  <si>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</si>
  <si>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</si>
  <si>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</si>
  <si>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</si>
  <si>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</si>
  <si>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</si>
  <si>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</si>
  <si>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</si>
  <si>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</si>
  <si>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</si>
  <si>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</si>
  <si>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</si>
  <si>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</si>
  <si>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</si>
  <si>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</si>
  <si>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</si>
  <si>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</si>
  <si>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</si>
  <si>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</si>
  <si>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</si>
  <si>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</si>
  <si>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</si>
  <si>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</si>
  <si>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</si>
  <si>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</si>
  <si>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</si>
  <si>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</si>
  <si>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</si>
  <si>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</si>
  <si>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</si>
  <si>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</si>
  <si>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</si>
  <si>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</si>
  <si>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</si>
  <si>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</si>
  <si>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</si>
  <si>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</si>
  <si>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</si>
  <si>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</si>
  <si>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</si>
  <si>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</si>
  <si>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</si>
  <si>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</si>
  <si>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</si>
  <si>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</si>
  <si>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</si>
  <si>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</si>
  <si>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</si>
  <si>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</si>
  <si>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</si>
  <si>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</si>
  <si>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</si>
  <si>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</si>
  <si>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</si>
  <si>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</si>
  <si>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</si>
  <si>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</si>
  <si>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</si>
  <si>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</si>
  <si>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</si>
  <si>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</si>
  <si>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</si>
  <si>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</si>
  <si>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</si>
  <si>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</si>
  <si>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</si>
  <si>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</si>
  <si>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</si>
  <si>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</si>
  <si>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</si>
  <si>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</si>
  <si>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</si>
  <si>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</si>
  <si>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</si>
  <si>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</si>
  <si>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</si>
  <si>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</si>
  <si>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</si>
  <si>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</si>
  <si>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</si>
  <si>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</si>
  <si>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</si>
  <si>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</si>
  <si>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</si>
  <si>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</si>
  <si>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</si>
  <si>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</si>
  <si>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</si>
  <si>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</si>
  <si>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</si>
  <si>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</si>
  <si>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</si>
  <si>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</si>
  <si>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</si>
  <si>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</si>
  <si>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</si>
  <si>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</si>
  <si>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</si>
  <si>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</si>
  <si>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</si>
  <si>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</si>
  <si>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</si>
  <si>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</si>
  <si>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</si>
  <si>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</si>
  <si>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</si>
  <si>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</si>
  <si>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</si>
  <si>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</si>
  <si>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</si>
  <si>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</si>
  <si>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</si>
  <si>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</si>
  <si>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</si>
  <si>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</si>
  <si>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</si>
  <si>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</si>
  <si>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</si>
  <si>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</si>
  <si>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</si>
  <si>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</si>
  <si>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</si>
  <si>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</si>
  <si>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</si>
  <si>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</si>
  <si>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</si>
  <si>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</si>
  <si>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</si>
  <si>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</si>
  <si>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</si>
  <si>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</si>
  <si>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</si>
  <si>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</si>
  <si>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</si>
  <si>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</si>
  <si>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</si>
  <si>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</si>
  <si>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</si>
  <si>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</si>
  <si>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</si>
  <si>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</si>
  <si>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</si>
  <si>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</si>
  <si>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</si>
  <si>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</si>
  <si>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</si>
  <si>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</si>
  <si>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</si>
  <si>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</si>
  <si>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</si>
  <si>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</si>
  <si>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</si>
  <si>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</si>
  <si>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</si>
  <si>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</si>
  <si>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</si>
  <si>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</si>
  <si>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</si>
  <si>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</si>
  <si>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</si>
  <si>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</si>
  <si>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</si>
  <si>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</si>
  <si>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</si>
  <si>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</si>
  <si>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</si>
  <si>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</si>
  <si>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</si>
  <si>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</si>
  <si>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</si>
  <si>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</si>
  <si>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</si>
  <si>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</si>
  <si>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</si>
  <si>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</si>
  <si>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</si>
  <si>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</si>
  <si>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</si>
  <si>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</si>
  <si>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</si>
  <si>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</si>
  <si>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</si>
  <si>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</si>
  <si>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</si>
  <si>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</si>
  <si>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</si>
  <si>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</si>
  <si>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</si>
  <si>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</si>
  <si>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</si>
  <si>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</si>
  <si>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</si>
  <si>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</si>
  <si>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</si>
  <si>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</si>
  <si>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</si>
  <si>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</si>
  <si>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</si>
  <si>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</si>
  <si>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</si>
  <si>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</si>
  <si>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</si>
  <si>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</si>
  <si>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</si>
  <si>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</si>
  <si>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</si>
  <si>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</si>
  <si>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</si>
  <si>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</si>
  <si>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</si>
  <si>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</si>
  <si>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</si>
  <si>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</si>
  <si>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</si>
  <si>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</si>
  <si>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</si>
  <si>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</si>
  <si>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</si>
  <si>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</si>
  <si>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</si>
  <si>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</si>
  <si>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</si>
  <si>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</si>
  <si>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</si>
  <si>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</si>
  <si>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</si>
  <si>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</si>
  <si>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</si>
  <si>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</si>
  <si>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</si>
  <si>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</si>
  <si>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</si>
  <si>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</si>
  <si>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</si>
  <si>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</si>
  <si>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</si>
  <si>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</si>
  <si>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</si>
  <si>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</si>
  <si>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</si>
  <si>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</si>
  <si>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</si>
  <si>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</si>
  <si>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</si>
  <si>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</si>
  <si>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</si>
  <si>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</si>
  <si>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</si>
  <si>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</si>
  <si>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</si>
  <si>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</si>
  <si>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</si>
  <si>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</si>
  <si>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</si>
  <si>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</si>
  <si>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</si>
  <si>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</si>
  <si>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</si>
  <si>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</si>
  <si>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</si>
  <si>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</si>
  <si>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</si>
  <si>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</si>
  <si>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</si>
  <si>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</si>
  <si>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</si>
  <si>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</si>
  <si>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</si>
  <si>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</si>
  <si>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</si>
  <si>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</si>
  <si>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</si>
  <si>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</si>
  <si>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</si>
  <si>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</si>
  <si>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</si>
  <si>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</si>
  <si>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</si>
  <si>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</si>
  <si>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</si>
  <si>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</si>
  <si>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</si>
  <si>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</si>
  <si>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</si>
  <si>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</si>
  <si>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</si>
  <si>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</si>
  <si>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</si>
  <si>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</si>
  <si>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</si>
  <si>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</si>
  <si>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</si>
  <si>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</si>
  <si>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</si>
  <si>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</si>
  <si>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</si>
  <si>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</si>
  <si>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</si>
  <si>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</si>
  <si>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</si>
  <si>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</si>
  <si>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</si>
  <si>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</si>
  <si>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</si>
  <si>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</si>
  <si>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</si>
  <si>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</si>
  <si>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</si>
  <si>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</si>
  <si>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</si>
  <si>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</si>
  <si>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</si>
  <si>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</si>
  <si>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</si>
  <si>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</si>
  <si>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</si>
  <si>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</si>
  <si>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</si>
  <si>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</si>
  <si>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</si>
  <si>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</si>
  <si>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</si>
  <si>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</si>
  <si>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</si>
  <si>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</si>
  <si>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</si>
  <si>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</si>
  <si>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</si>
  <si>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</si>
  <si>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</si>
  <si>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</si>
  <si>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</si>
  <si>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</si>
  <si>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</si>
  <si>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</si>
  <si>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</si>
  <si>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</si>
  <si>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</si>
  <si>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</si>
  <si>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</si>
  <si>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</si>
  <si>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</si>
  <si>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</si>
  <si>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</si>
  <si>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</si>
  <si>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</si>
  <si>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</si>
  <si>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</si>
  <si>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</si>
  <si>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</si>
  <si>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</si>
  <si>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</si>
  <si>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</si>
  <si>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</si>
  <si>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</si>
  <si>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</si>
  <si>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</si>
  <si>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</si>
  <si>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</si>
  <si>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</si>
  <si>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</si>
  <si>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</si>
  <si>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</si>
  <si>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</si>
  <si>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</si>
  <si>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</si>
  <si>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</si>
  <si>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</si>
  <si>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</si>
  <si>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</si>
  <si>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</si>
  <si>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</si>
  <si>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</si>
  <si>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</si>
  <si>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</si>
  <si>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</si>
  <si>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</si>
  <si>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</si>
  <si>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</si>
  <si>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</si>
  <si>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</si>
  <si>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</si>
  <si>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</si>
  <si>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</si>
  <si>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</si>
  <si>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</si>
  <si>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</si>
  <si>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</si>
  <si>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</si>
  <si>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</si>
  <si>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</si>
  <si>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</si>
  <si>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</si>
  <si>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</si>
  <si>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</si>
  <si>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</si>
  <si>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</si>
  <si>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</si>
  <si>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</si>
  <si>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</si>
  <si>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</si>
  <si>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</si>
  <si>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</si>
  <si>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</si>
  <si>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</si>
  <si>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</si>
  <si>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</si>
  <si>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</si>
  <si>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</si>
  <si>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</si>
  <si>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</si>
  <si>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</si>
  <si>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</si>
  <si>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</si>
  <si>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</si>
  <si>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</si>
  <si>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</si>
  <si>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</si>
  <si>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</si>
  <si>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</si>
  <si>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</si>
  <si>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</si>
  <si>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</si>
  <si>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</si>
  <si>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</si>
  <si>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</si>
  <si>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</si>
  <si>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</si>
  <si>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</si>
  <si>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</si>
  <si>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</si>
  <si>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</si>
  <si>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</si>
  <si>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</si>
  <si>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</si>
  <si>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</si>
  <si>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</si>
  <si>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</si>
  <si>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</si>
  <si>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</si>
  <si>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</si>
  <si>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</si>
  <si>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</si>
  <si>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</si>
  <si>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</si>
  <si>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</si>
  <si>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</si>
  <si>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</si>
  <si>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</si>
  <si>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</si>
  <si>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</si>
  <si>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</si>
  <si>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</si>
  <si>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</si>
  <si>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</si>
  <si>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</si>
  <si>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</si>
  <si>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</si>
  <si>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</si>
  <si>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</si>
  <si>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</si>
  <si>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</si>
  <si>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</si>
  <si>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</si>
  <si>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</si>
  <si>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</si>
  <si>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</si>
  <si>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</si>
  <si>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</si>
  <si>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</si>
  <si>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</si>
  <si>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</si>
  <si>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</si>
  <si>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</si>
  <si>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</si>
  <si>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</si>
  <si>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</si>
  <si>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</si>
  <si>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</si>
  <si>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</si>
  <si>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</si>
  <si>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</si>
  <si>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</si>
  <si>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</si>
  <si>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</si>
  <si>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</si>
  <si>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</si>
  <si>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</si>
  <si>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</si>
  <si>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</si>
  <si>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</si>
  <si>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</si>
  <si>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</si>
  <si>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</si>
  <si>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</si>
  <si>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</si>
  <si>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</si>
  <si>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</si>
  <si>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</si>
  <si>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</si>
  <si>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</si>
  <si>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</si>
  <si>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</si>
  <si>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</si>
  <si>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</si>
  <si>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</si>
  <si>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</si>
  <si>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</si>
  <si>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</si>
  <si>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</si>
  <si>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</si>
  <si>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</si>
  <si>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</si>
  <si>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</si>
  <si>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</si>
  <si>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</si>
  <si>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</si>
  <si>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</si>
  <si>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</si>
  <si>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</si>
  <si>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</si>
  <si>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</si>
  <si>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</si>
  <si>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</si>
  <si>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</si>
  <si>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</si>
  <si>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</si>
  <si>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</si>
  <si>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</si>
  <si>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</si>
  <si>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</si>
  <si>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</si>
  <si>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</si>
  <si>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</si>
  <si>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</si>
  <si>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</si>
  <si>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</si>
  <si>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</si>
  <si>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</si>
  <si>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</si>
  <si>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</si>
  <si>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</si>
  <si>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</si>
  <si>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</si>
  <si>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</si>
  <si>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</si>
  <si>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</si>
  <si>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</si>
  <si>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</si>
  <si>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</si>
  <si>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</si>
  <si>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</si>
  <si>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</si>
  <si>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</si>
  <si>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</si>
  <si>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</si>
  <si>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</si>
  <si>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</si>
  <si>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</si>
  <si>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</si>
  <si>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</si>
  <si>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</si>
  <si>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</si>
  <si>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</si>
  <si>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</si>
  <si>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</si>
  <si>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</si>
  <si>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</si>
  <si>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</si>
  <si>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</si>
  <si>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</si>
  <si>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</si>
  <si>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</si>
  <si>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</si>
  <si>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</si>
  <si>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</si>
  <si>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</si>
  <si>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</si>
  <si>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</si>
  <si>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</si>
  <si>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</si>
  <si>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</si>
  <si>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</si>
  <si>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</si>
  <si>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</si>
  <si>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</si>
  <si>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</si>
  <si>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</si>
  <si>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</si>
  <si>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</si>
  <si>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</si>
  <si>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</si>
  <si>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</si>
  <si>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</si>
  <si>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</si>
  <si>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</si>
  <si>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</si>
  <si>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</si>
  <si>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</si>
  <si>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</si>
  <si>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</si>
  <si>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</si>
  <si>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</si>
  <si>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</si>
  <si>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</si>
  <si>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</si>
  <si>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</si>
  <si>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</si>
  <si>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</si>
  <si>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</si>
  <si>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</si>
  <si>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</si>
  <si>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</si>
  <si>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</si>
  <si>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</si>
  <si>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</si>
  <si>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</si>
  <si>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</si>
  <si>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</si>
  <si>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</si>
  <si>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</si>
  <si>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</si>
  <si>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</si>
  <si>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</si>
  <si>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</si>
  <si>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</si>
  <si>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</si>
  <si>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</si>
  <si>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</si>
  <si>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</si>
  <si>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</si>
  <si>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</si>
  <si>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</si>
  <si>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</si>
  <si>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</si>
  <si>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</si>
  <si>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</si>
  <si>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</si>
  <si>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</si>
  <si>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</si>
  <si>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</si>
  <si>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</si>
  <si>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</si>
  <si>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</si>
  <si>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</si>
  <si>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</si>
  <si>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</si>
  <si>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</si>
  <si>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</si>
  <si>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</si>
  <si>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</si>
  <si>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</si>
  <si>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</si>
  <si>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</si>
  <si>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</si>
  <si>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</si>
  <si>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</si>
  <si>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</si>
  <si>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</si>
  <si>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</si>
  <si>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</si>
  <si>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</si>
  <si>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</si>
  <si>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</si>
  <si>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</si>
  <si>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</si>
  <si>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</si>
  <si>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</si>
  <si>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</si>
  <si>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</si>
  <si>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</si>
  <si>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</si>
  <si>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</si>
  <si>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</si>
  <si>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</si>
  <si>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</si>
  <si>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</si>
  <si>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</si>
  <si>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</si>
  <si>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</si>
  <si>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</si>
  <si>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</si>
  <si>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</si>
  <si>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</si>
  <si>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</si>
  <si>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</si>
  <si>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</si>
  <si>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</si>
  <si>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</si>
  <si>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</si>
  <si>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</si>
  <si>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</si>
  <si>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</si>
  <si>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</si>
  <si>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</si>
  <si>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</si>
  <si>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</si>
  <si>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</si>
  <si>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</si>
  <si>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</si>
  <si>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</si>
  <si>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</si>
  <si>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</si>
  <si>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</si>
  <si>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</si>
  <si>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</si>
  <si>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</si>
  <si>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</si>
  <si>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</si>
  <si>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</si>
  <si>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</si>
  <si>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</si>
  <si>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</si>
  <si>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</si>
  <si>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</si>
  <si>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</si>
  <si>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</si>
  <si>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</si>
  <si>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</si>
  <si>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</si>
  <si>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</si>
  <si>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</si>
  <si>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</si>
  <si>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</si>
  <si>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</si>
  <si>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</si>
  <si>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</si>
  <si>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</si>
  <si>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</si>
  <si>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</si>
  <si>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</si>
  <si>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</si>
  <si>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</si>
  <si>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</si>
  <si>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</si>
  <si>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</si>
  <si>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</si>
  <si>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</si>
  <si>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</si>
  <si>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</si>
  <si>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</si>
  <si>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</si>
  <si>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</si>
  <si>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</si>
  <si>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</si>
  <si>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</si>
  <si>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</si>
  <si>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</si>
  <si>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</si>
  <si>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</si>
  <si>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</si>
  <si>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</si>
  <si>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</si>
  <si>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</si>
  <si>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</si>
  <si>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</si>
  <si>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</si>
  <si>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</si>
  <si>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</si>
  <si>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</si>
  <si>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</si>
  <si>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</si>
  <si>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</si>
  <si>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</si>
  <si>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</si>
  <si>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</si>
  <si>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</si>
  <si>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</si>
  <si>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</si>
  <si>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</si>
  <si>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</si>
  <si>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</si>
  <si>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</si>
  <si>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</si>
  <si>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</si>
  <si>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</si>
  <si>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</si>
  <si>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</si>
  <si>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</si>
  <si>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</si>
  <si>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</si>
  <si>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</si>
  <si>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</si>
  <si>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</si>
  <si>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</si>
  <si>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</si>
  <si>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</si>
  <si>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</si>
  <si>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</si>
  <si>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</si>
  <si>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</si>
  <si>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</si>
  <si>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</si>
  <si>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</si>
  <si>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</si>
  <si>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</si>
  <si>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</si>
  <si>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</si>
  <si>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</si>
  <si>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</si>
  <si>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</si>
  <si>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</si>
  <si>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</si>
  <si>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</si>
  <si>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</si>
  <si>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</si>
  <si>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</si>
  <si>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</si>
  <si>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</si>
  <si>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</si>
  <si>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</si>
  <si>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</si>
  <si>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</si>
  <si>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</si>
  <si>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</si>
  <si>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</si>
  <si>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</si>
  <si>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</si>
  <si>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</si>
  <si>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</si>
  <si>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</si>
  <si>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</si>
  <si>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</si>
  <si>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</si>
  <si>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</si>
  <si>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</si>
  <si>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</si>
  <si>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</si>
  <si>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</si>
  <si>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</si>
  <si>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</si>
  <si>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</si>
  <si>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</si>
  <si>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</si>
  <si>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</si>
  <si>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</si>
  <si>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</si>
  <si>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</si>
  <si>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</si>
  <si>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</si>
  <si>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</si>
  <si>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</si>
  <si>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</si>
  <si>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</si>
  <si>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</si>
  <si>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</si>
  <si>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</si>
  <si>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</si>
  <si>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</si>
  <si>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</si>
  <si>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</si>
  <si>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</si>
  <si>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</si>
  <si>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</si>
  <si>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</si>
  <si>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</si>
  <si>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</si>
  <si>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</si>
  <si>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</si>
  <si>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</si>
  <si>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</si>
  <si>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</si>
  <si>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</si>
  <si>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</si>
  <si>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</si>
  <si>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</si>
  <si>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</si>
  <si>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</si>
  <si>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</si>
  <si>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</si>
  <si>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</si>
  <si>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</si>
  <si>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</si>
  <si>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</si>
  <si>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</si>
  <si>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</si>
  <si>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</si>
  <si>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</si>
  <si>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</si>
  <si>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</si>
  <si>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</si>
  <si>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</si>
  <si>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</si>
  <si>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</si>
  <si>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</si>
  <si>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</si>
  <si>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</si>
  <si>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</si>
  <si>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</si>
  <si>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</si>
  <si>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</si>
  <si>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</si>
  <si>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</si>
  <si>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</si>
  <si>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</si>
  <si>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</si>
  <si>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</si>
  <si>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</si>
  <si>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</si>
  <si>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</si>
  <si>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</si>
  <si>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</si>
  <si>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</si>
  <si>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</si>
  <si>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</si>
  <si>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</si>
  <si>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</si>
  <si>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</si>
  <si>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</si>
  <si>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</si>
  <si>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</si>
  <si>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</si>
  <si>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</si>
  <si>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</si>
  <si>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</si>
  <si>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</si>
  <si>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</si>
  <si>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</si>
  <si>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</si>
  <si>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</si>
  <si>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</si>
  <si>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</si>
  <si>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</si>
  <si>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</si>
  <si>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</si>
  <si>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</si>
  <si>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</si>
  <si>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</si>
  <si>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</si>
  <si>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</si>
  <si>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</si>
  <si>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</si>
  <si>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</si>
  <si>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</si>
  <si>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</si>
  <si>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</si>
  <si>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</si>
  <si>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</si>
  <si>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</si>
  <si>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</si>
  <si>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</si>
  <si>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</si>
  <si>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</si>
  <si>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</si>
  <si>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</si>
  <si>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</si>
  <si>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</si>
  <si>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</si>
  <si>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</si>
  <si>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</si>
  <si>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</si>
  <si>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</si>
  <si>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</si>
  <si>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</si>
  <si>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</si>
  <si>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</si>
  <si>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</si>
  <si>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</si>
  <si>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</si>
  <si>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</si>
  <si>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</si>
  <si>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</si>
  <si>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</si>
  <si>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</si>
  <si>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</si>
  <si>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</si>
  <si>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</si>
  <si>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</si>
  <si>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</si>
  <si>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</si>
  <si>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</si>
  <si>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</si>
  <si>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</si>
  <si>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</si>
  <si>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</si>
  <si>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</si>
  <si>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</si>
  <si>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</si>
  <si>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</si>
  <si>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</si>
  <si>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</si>
  <si>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</si>
  <si>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</si>
  <si>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</si>
  <si>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</si>
  <si>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</si>
  <si>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</si>
  <si>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</si>
  <si>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</si>
  <si>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</si>
  <si>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</si>
  <si>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</si>
  <si>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</si>
  <si>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</si>
  <si>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</si>
  <si>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</si>
  <si>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</si>
  <si>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</si>
  <si>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</si>
  <si>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</si>
  <si>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</si>
  <si>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</si>
  <si>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</si>
  <si>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</si>
  <si>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</si>
  <si>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</si>
  <si>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</si>
  <si>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</si>
  <si>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</si>
  <si>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</si>
  <si>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</si>
  <si>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</si>
  <si>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</si>
  <si>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</si>
  <si>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</si>
  <si>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</si>
  <si>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</si>
  <si>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</si>
  <si>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</si>
  <si>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</si>
  <si>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</si>
  <si>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</si>
  <si>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</si>
  <si>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</si>
  <si>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</si>
  <si>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</si>
  <si>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</si>
  <si>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</si>
  <si>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</si>
  <si>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</si>
  <si>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</si>
  <si>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</si>
  <si>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</si>
  <si>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</si>
  <si>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</si>
  <si>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</si>
  <si>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</si>
  <si>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</si>
  <si>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</si>
  <si>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</si>
  <si>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</si>
  <si>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</si>
  <si>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</si>
  <si>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</si>
  <si>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</si>
  <si>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</si>
  <si>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</si>
  <si>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</si>
  <si>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</si>
  <si>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</si>
  <si>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</si>
  <si>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</si>
  <si>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</si>
  <si>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</si>
  <si>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</si>
  <si>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</si>
  <si>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</si>
  <si>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</si>
  <si>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</si>
  <si>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</si>
  <si>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</si>
  <si>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</si>
  <si>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</si>
  <si>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</si>
  <si>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</si>
  <si>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</si>
  <si>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</si>
  <si>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</si>
  <si>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</si>
  <si>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</si>
  <si>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</si>
  <si>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</si>
  <si>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</si>
  <si>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</si>
  <si>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</si>
  <si>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</si>
  <si>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</si>
  <si>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</si>
  <si>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</si>
  <si>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</si>
  <si>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</si>
  <si>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</si>
  <si>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</si>
  <si>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</si>
  <si>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</si>
  <si>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</si>
  <si>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</si>
  <si>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</si>
  <si>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</si>
  <si>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</si>
  <si>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</si>
  <si>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</si>
  <si>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</si>
  <si>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</si>
  <si>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</si>
  <si>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</si>
  <si>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</si>
  <si>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</si>
  <si>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</si>
  <si>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</si>
  <si>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</si>
  <si>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</si>
  <si>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</si>
  <si>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</si>
  <si>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</si>
  <si>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</si>
  <si>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</si>
  <si>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</si>
  <si>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</si>
  <si>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</si>
  <si>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</si>
  <si>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</si>
  <si>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</si>
  <si>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</si>
  <si>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</si>
  <si>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</si>
  <si>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</si>
  <si>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</si>
  <si>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</si>
  <si>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</si>
  <si>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</si>
  <si>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</si>
  <si>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</si>
  <si>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</si>
  <si>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</si>
  <si>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</si>
  <si>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</si>
  <si>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</si>
  <si>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</si>
  <si>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</si>
  <si>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</si>
  <si>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</si>
  <si>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</si>
  <si>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</si>
  <si>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</si>
  <si>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</si>
  <si>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</si>
  <si>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</si>
  <si>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</si>
  <si>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</si>
  <si>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</si>
  <si>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</si>
  <si>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</si>
  <si>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</si>
  <si>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</si>
  <si>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</si>
  <si>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</si>
  <si>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</si>
  <si>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</si>
  <si>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</si>
  <si>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</si>
  <si>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</si>
  <si>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</si>
  <si>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</si>
  <si>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</si>
  <si>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</si>
  <si>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</si>
  <si>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</si>
  <si>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</si>
  <si>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</si>
  <si>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</si>
  <si>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</si>
  <si>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</si>
  <si>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</si>
  <si>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</si>
  <si>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</si>
  <si>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</si>
  <si>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</si>
  <si>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</si>
  <si>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</si>
  <si>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</si>
  <si>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</si>
  <si>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</si>
  <si>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</si>
  <si>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</si>
  <si>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</si>
  <si>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</si>
  <si>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</si>
  <si>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</si>
  <si>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</si>
  <si>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</si>
  <si>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</si>
  <si>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</si>
  <si>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</si>
  <si>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</si>
  <si>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</si>
  <si>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</si>
  <si>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</si>
  <si>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</si>
  <si>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</si>
  <si>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</si>
  <si>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</si>
  <si>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</si>
  <si>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</si>
  <si>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</si>
  <si>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</si>
  <si>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</si>
  <si>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</si>
  <si>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</si>
  <si>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</si>
  <si>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</si>
  <si>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</si>
  <si>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</si>
  <si>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</si>
  <si>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</si>
  <si>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</si>
  <si>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</si>
  <si>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</si>
  <si>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</si>
  <si>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</si>
  <si>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</si>
  <si>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</si>
  <si>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</si>
  <si>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</si>
  <si>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</si>
  <si>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</si>
  <si>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</si>
  <si>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</si>
  <si>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</si>
  <si>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</si>
  <si>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</si>
  <si>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</si>
  <si>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</si>
  <si>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</si>
  <si>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</si>
  <si>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</si>
  <si>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</si>
  <si>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</si>
  <si>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</si>
  <si>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</si>
  <si>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</si>
  <si>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</si>
  <si>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</si>
  <si>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</si>
  <si>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</si>
  <si>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</si>
  <si>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</si>
  <si>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</si>
  <si>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</si>
  <si>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</si>
  <si>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</si>
  <si>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</si>
  <si>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</si>
  <si>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</si>
  <si>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</si>
  <si>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</si>
  <si>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</si>
  <si>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</si>
  <si>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</si>
  <si>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</si>
  <si>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</si>
  <si>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</si>
  <si>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</si>
  <si>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</si>
  <si>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</si>
  <si>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</si>
  <si>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</si>
  <si>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</si>
  <si>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</si>
  <si>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</si>
  <si>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</si>
  <si>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</si>
  <si>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</si>
  <si>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</si>
  <si>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</si>
  <si>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</si>
  <si>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</si>
  <si>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</si>
  <si>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</si>
  <si>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</si>
  <si>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</si>
  <si>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</si>
  <si>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</si>
  <si>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</si>
  <si>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</si>
  <si>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</si>
  <si>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</si>
  <si>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</si>
  <si>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</si>
  <si>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</si>
  <si>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</si>
  <si>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</si>
  <si>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</si>
  <si>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</si>
  <si>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</si>
  <si>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</si>
  <si>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</si>
  <si>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</si>
  <si>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</si>
  <si>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</si>
  <si>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</si>
  <si>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</si>
  <si>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</si>
  <si>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</si>
  <si>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</si>
  <si>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</si>
  <si>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</si>
  <si>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</si>
  <si>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</si>
  <si>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</si>
  <si>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</si>
  <si>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</si>
  <si>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</si>
  <si>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</si>
  <si>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</si>
  <si>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</si>
  <si>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</si>
  <si>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</si>
  <si>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</si>
  <si>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</si>
  <si>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</si>
  <si>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</si>
  <si>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</si>
  <si>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</si>
  <si>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</si>
  <si>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</si>
  <si>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</si>
  <si>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</si>
  <si>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</si>
  <si>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</si>
  <si>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</si>
  <si>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</si>
  <si>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</si>
  <si>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</si>
  <si>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</si>
  <si>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</si>
  <si>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</si>
  <si>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</si>
  <si>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</si>
  <si>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</si>
  <si>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</si>
  <si>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</si>
  <si>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</si>
  <si>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</si>
  <si>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</si>
  <si>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</si>
  <si>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</si>
  <si>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</si>
  <si>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</si>
  <si>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</si>
  <si>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</si>
  <si>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</si>
  <si>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</si>
  <si>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</si>
  <si>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</si>
  <si>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</si>
  <si>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</si>
  <si>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</si>
  <si>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</si>
  <si>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</si>
  <si>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</si>
  <si>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</si>
  <si>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</si>
  <si>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</si>
  <si>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</si>
  <si>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</si>
  <si>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</si>
  <si>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</si>
  <si>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</si>
  <si>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</si>
  <si>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</si>
  <si>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</si>
  <si>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</si>
  <si>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</si>
  <si>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</si>
  <si>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</si>
  <si>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</si>
  <si>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</si>
  <si>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</si>
  <si>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</si>
  <si>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</si>
  <si>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</si>
  <si>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</si>
  <si>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</si>
  <si>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</si>
  <si>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</si>
  <si>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</si>
  <si>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</si>
  <si>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</si>
  <si>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</si>
  <si>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</si>
  <si>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</si>
  <si>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</si>
  <si>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</si>
  <si>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</si>
  <si>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</si>
  <si>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</si>
  <si>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</si>
  <si>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</si>
  <si>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</si>
  <si>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</si>
  <si>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</si>
  <si>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</si>
  <si>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</si>
  <si>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</si>
  <si>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</si>
  <si>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</si>
  <si>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</si>
  <si>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</si>
  <si>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</si>
  <si>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</si>
  <si>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</si>
  <si>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</si>
  <si>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</si>
  <si>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</si>
  <si>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</si>
  <si>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</si>
  <si>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</si>
  <si>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</si>
  <si>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</si>
  <si>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</si>
  <si>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</si>
  <si>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</si>
  <si>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</si>
  <si>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</si>
  <si>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</si>
  <si>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</si>
  <si>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</si>
  <si>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</si>
  <si>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</si>
  <si>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</si>
  <si>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</si>
  <si>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</si>
  <si>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</si>
  <si>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</si>
  <si>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</si>
  <si>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</si>
  <si>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</si>
  <si>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</si>
  <si>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</si>
  <si>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</si>
  <si>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</si>
  <si>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</si>
  <si>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</si>
  <si>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</si>
  <si>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</si>
  <si>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</si>
  <si>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</si>
  <si>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</si>
  <si>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</si>
  <si>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</si>
  <si>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</si>
  <si>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</si>
  <si>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</si>
  <si>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</si>
  <si>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</si>
  <si>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</si>
  <si>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</si>
  <si>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</si>
  <si>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</si>
  <si>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</si>
  <si>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</si>
  <si>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</si>
  <si>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</si>
  <si>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</si>
  <si>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</si>
  <si>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</si>
  <si>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</si>
  <si>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</si>
  <si>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</si>
  <si>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</si>
  <si>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</si>
  <si>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</si>
  <si>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</si>
  <si>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</si>
  <si>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</si>
  <si>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</si>
  <si>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</si>
  <si>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</si>
  <si>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</si>
  <si>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</si>
  <si>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</si>
  <si>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</si>
  <si>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</si>
  <si>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</si>
  <si>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</si>
  <si>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</si>
  <si>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</si>
  <si>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</si>
  <si>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</si>
  <si>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</si>
  <si>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</si>
  <si>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</si>
  <si>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</si>
  <si>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</si>
  <si>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</si>
  <si>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</si>
  <si>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</si>
  <si>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</si>
  <si>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</si>
  <si>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</si>
  <si>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</si>
  <si>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</si>
  <si>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</si>
  <si>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</si>
  <si>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</si>
  <si>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</si>
  <si>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</si>
  <si>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</si>
  <si>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</si>
  <si>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</si>
  <si>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</si>
  <si>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</si>
  <si>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</si>
  <si>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</si>
  <si>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</si>
  <si>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</si>
  <si>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</si>
  <si>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</si>
  <si>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</si>
  <si>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</si>
  <si>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</si>
  <si>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</si>
  <si>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</si>
  <si>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</si>
  <si>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</si>
  <si>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</si>
  <si>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</si>
  <si>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</si>
  <si>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</si>
  <si>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</si>
  <si>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</si>
  <si>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</si>
  <si>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</si>
  <si>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</si>
  <si>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</si>
  <si>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</si>
  <si>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</si>
  <si>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</si>
  <si>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</si>
  <si>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</si>
  <si>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</si>
  <si>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</si>
  <si>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</si>
  <si>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</si>
  <si>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</si>
  <si>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</si>
  <si>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</si>
  <si>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</si>
  <si>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</si>
  <si>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</si>
  <si>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</si>
  <si>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</si>
  <si>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</si>
  <si>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</si>
  <si>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</si>
  <si>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</si>
  <si>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</si>
  <si>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</si>
  <si>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</si>
  <si>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</si>
  <si>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</si>
  <si>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</si>
  <si>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</si>
  <si>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</si>
  <si>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</si>
  <si>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</si>
  <si>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</si>
  <si>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</si>
  <si>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</si>
  <si>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</si>
  <si>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</si>
  <si>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</si>
  <si>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</si>
  <si>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</si>
  <si>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</si>
  <si>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</si>
  <si>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</si>
  <si>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</si>
  <si>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</si>
  <si>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</si>
  <si>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</si>
  <si>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</si>
  <si>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</si>
  <si>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</si>
  <si>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</si>
  <si>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</si>
  <si>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</si>
  <si>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</si>
  <si>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</si>
  <si>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</si>
  <si>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</si>
  <si>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</si>
  <si>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</si>
  <si>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</si>
  <si>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</si>
  <si>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</si>
  <si>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</si>
  <si>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</si>
  <si>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</si>
  <si>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</si>
  <si>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</si>
  <si>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</si>
  <si>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</si>
  <si>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</si>
  <si>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</si>
  <si>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</si>
  <si>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</si>
  <si>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</si>
  <si>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</si>
  <si>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</si>
  <si>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</si>
  <si>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</si>
  <si>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</si>
  <si>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</si>
  <si>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</si>
  <si>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</si>
  <si>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</si>
  <si>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</si>
  <si>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</si>
  <si>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</si>
  <si>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</si>
  <si>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</si>
  <si>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</si>
  <si>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</si>
  <si>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</si>
  <si>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</si>
  <si>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</si>
  <si>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</si>
  <si>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</si>
  <si>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</si>
  <si>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</si>
  <si>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</si>
  <si>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</si>
  <si>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</si>
  <si>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</si>
  <si>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</si>
  <si>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</si>
  <si>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</si>
  <si>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</si>
  <si>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</si>
  <si>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</si>
  <si>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</si>
  <si>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</si>
  <si>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</si>
  <si>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</si>
  <si>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</si>
  <si>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</si>
  <si>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</si>
  <si>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</si>
  <si>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</si>
  <si>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</si>
  <si>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</si>
  <si>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</si>
  <si>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</si>
  <si>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</si>
  <si>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</si>
  <si>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</si>
  <si>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</si>
  <si>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</si>
  <si>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</si>
  <si>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</si>
  <si>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</si>
  <si>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</si>
  <si>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</si>
  <si>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</si>
  <si>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</si>
  <si>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</si>
  <si>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</si>
  <si>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</si>
  <si>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</si>
  <si>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</si>
  <si>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</si>
  <si>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</si>
  <si>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</si>
  <si>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</si>
  <si>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</si>
  <si>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</si>
  <si>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</si>
  <si>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</si>
  <si>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</si>
  <si>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</si>
  <si>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</si>
  <si>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</si>
  <si>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</si>
  <si>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</si>
  <si>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</si>
  <si>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</si>
  <si>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</si>
  <si>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</si>
  <si>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</si>
  <si>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</si>
  <si>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</si>
  <si>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</si>
  <si>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</si>
  <si>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</si>
  <si>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</si>
  <si>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</si>
  <si>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</si>
  <si>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</si>
  <si>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</si>
  <si>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</si>
  <si>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</si>
  <si>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</si>
  <si>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</si>
  <si>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</si>
  <si>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</si>
  <si>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</si>
  <si>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</si>
  <si>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</si>
  <si>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</si>
  <si>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</si>
  <si>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</si>
  <si>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</si>
  <si>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</si>
  <si>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</si>
  <si>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</si>
  <si>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</si>
  <si>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</si>
  <si>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</si>
  <si>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</si>
  <si>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</si>
  <si>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</si>
  <si>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</si>
  <si>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</si>
  <si>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</si>
  <si>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</si>
  <si>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</si>
  <si>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</si>
  <si>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</si>
  <si>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</si>
  <si>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</si>
  <si>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</si>
  <si>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</si>
  <si>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</si>
  <si>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</si>
  <si>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</si>
  <si>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</si>
  <si>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</si>
  <si>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</si>
  <si>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</si>
  <si>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</si>
  <si>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</si>
  <si>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</si>
  <si>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</si>
  <si>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</si>
  <si>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</si>
  <si>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</si>
  <si>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</si>
  <si>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</si>
  <si>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</si>
  <si>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</si>
  <si>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</si>
  <si>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</si>
  <si>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</si>
  <si>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</si>
  <si>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</si>
  <si>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</si>
  <si>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</si>
  <si>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</si>
  <si>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</si>
  <si>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</si>
  <si>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</si>
  <si>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</si>
  <si>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</si>
  <si>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</si>
  <si>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</si>
  <si>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</si>
  <si>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</si>
  <si>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</si>
  <si>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</si>
  <si>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</si>
  <si>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</si>
  <si>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</si>
  <si>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</si>
  <si>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</si>
  <si>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</si>
  <si>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</si>
  <si>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</si>
  <si>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</si>
  <si>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</si>
  <si>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</si>
  <si>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</si>
  <si>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</si>
  <si>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</si>
  <si>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</si>
  <si>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</si>
  <si>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</si>
  <si>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</si>
  <si>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</si>
  <si>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</si>
  <si>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</si>
  <si>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</si>
  <si>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</si>
  <si>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</si>
  <si>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</si>
  <si>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</si>
  <si>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</si>
  <si>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</si>
  <si>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</si>
  <si>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</si>
  <si>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</si>
  <si>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</si>
  <si>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</si>
  <si>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</si>
  <si>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</si>
  <si>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</si>
  <si>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</si>
  <si>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</si>
  <si>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</si>
  <si>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</si>
  <si>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</si>
  <si>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</si>
  <si>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</si>
  <si>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</si>
  <si>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</si>
  <si>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</si>
  <si>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</si>
  <si>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</si>
  <si>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</si>
  <si>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</si>
  <si>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</si>
  <si>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</si>
  <si>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</si>
  <si>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</si>
  <si>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</si>
  <si>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</si>
  <si>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</si>
  <si>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</si>
  <si>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</si>
  <si>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</si>
  <si>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</si>
  <si>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</si>
  <si>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</si>
  <si>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</si>
  <si>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</si>
  <si>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</si>
  <si>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</si>
  <si>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</si>
  <si>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</si>
  <si>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</si>
  <si>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</si>
  <si>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</si>
  <si>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</si>
  <si>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</si>
  <si>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</si>
  <si>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</si>
  <si>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</si>
  <si>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</si>
  <si>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</si>
  <si>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</si>
  <si>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</si>
  <si>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</si>
  <si>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</si>
  <si>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</si>
  <si>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</si>
  <si>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</si>
  <si>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</si>
  <si>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</si>
  <si>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</si>
  <si>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</si>
  <si>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</si>
  <si>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</si>
  <si>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</si>
  <si>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</si>
  <si>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</si>
  <si>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</si>
  <si>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</si>
  <si>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</si>
  <si>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</si>
  <si>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</si>
  <si>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</si>
  <si>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</si>
  <si>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</si>
  <si>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</si>
  <si>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</si>
  <si>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</si>
  <si>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</si>
  <si>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</si>
  <si>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</si>
  <si>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</si>
  <si>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</si>
  <si>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</si>
  <si>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</si>
  <si>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</si>
  <si>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</si>
  <si>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</si>
  <si>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</si>
  <si>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</si>
  <si>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</si>
  <si>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</si>
  <si>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</si>
  <si>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</si>
  <si>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</si>
  <si>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</si>
  <si>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</si>
  <si>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</si>
  <si>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</si>
  <si>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</si>
  <si>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</si>
  <si>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</si>
  <si>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</si>
  <si>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</si>
  <si>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</si>
  <si>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</si>
  <si>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</si>
  <si>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</si>
  <si>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</si>
  <si>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</si>
  <si>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</si>
  <si>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</si>
  <si>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</si>
  <si>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</si>
  <si>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</si>
  <si>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</si>
  <si>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</si>
  <si>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</si>
  <si>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</si>
  <si>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</si>
  <si>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</si>
  <si>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</si>
  <si>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</si>
  <si>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</si>
  <si>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</si>
  <si>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</si>
  <si>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</si>
  <si>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</si>
  <si>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</si>
  <si>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</si>
  <si>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</si>
  <si>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</si>
  <si>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</si>
  <si>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</si>
  <si>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</si>
  <si>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</si>
  <si>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</si>
  <si>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</si>
  <si>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</si>
  <si>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</si>
  <si>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</si>
  <si>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</si>
  <si>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</si>
  <si>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</si>
  <si>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</si>
  <si>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</si>
  <si>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</si>
  <si>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</si>
  <si>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</si>
  <si>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</si>
  <si>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</si>
  <si>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</si>
  <si>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</si>
  <si>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</si>
  <si>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</si>
  <si>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</si>
  <si>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</si>
  <si>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</si>
  <si>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</si>
  <si>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</si>
  <si>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</si>
  <si>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</si>
  <si>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</si>
  <si>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</si>
  <si>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</si>
  <si>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</si>
  <si>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</si>
  <si>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</si>
  <si>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</si>
  <si>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</si>
  <si>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</si>
  <si>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</si>
  <si>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</si>
  <si>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</si>
  <si>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</si>
  <si>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</si>
  <si>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</si>
  <si>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</si>
  <si>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</si>
  <si>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</si>
  <si>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</si>
  <si>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</si>
  <si>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</si>
  <si>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</si>
  <si>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</si>
  <si>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</si>
  <si>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</si>
  <si>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</si>
  <si>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</si>
  <si>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</si>
  <si>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</si>
  <si>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</si>
  <si>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</si>
  <si>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</si>
  <si>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</si>
  <si>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</si>
  <si>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</si>
  <si>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</si>
  <si>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</si>
  <si>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</si>
  <si>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</si>
  <si>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</si>
  <si>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</si>
  <si>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</si>
  <si>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</si>
  <si>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</si>
  <si>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</si>
  <si>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</si>
  <si>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</si>
  <si>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</si>
  <si>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</si>
  <si>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</si>
  <si>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</si>
  <si>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</si>
  <si>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</si>
  <si>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</si>
  <si>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</si>
  <si>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</si>
  <si>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</si>
  <si>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</si>
  <si>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</si>
  <si>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</si>
  <si>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</si>
  <si>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</si>
  <si>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</si>
  <si>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</si>
  <si>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</si>
  <si>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</si>
  <si>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</si>
  <si>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</si>
  <si>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</si>
  <si>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</si>
  <si>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</si>
  <si>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</si>
  <si>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</si>
  <si>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</si>
  <si>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</si>
  <si>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</si>
  <si>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</si>
  <si>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</si>
  <si>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</si>
  <si>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</si>
  <si>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</si>
  <si>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</si>
  <si>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</si>
  <si>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</si>
  <si>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</si>
  <si>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</si>
  <si>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</si>
  <si>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</si>
  <si>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</si>
  <si>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</si>
  <si>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</si>
  <si>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</si>
  <si>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</si>
  <si>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</si>
  <si>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</si>
  <si>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</si>
  <si>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</si>
  <si>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</si>
  <si>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</si>
  <si>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</si>
  <si>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</si>
  <si>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</si>
  <si>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</si>
  <si>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</si>
  <si>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</si>
  <si>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</si>
  <si>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</si>
  <si>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</si>
  <si>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</si>
  <si>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</si>
  <si>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</si>
  <si>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</si>
  <si>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</si>
  <si>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</si>
  <si>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</si>
  <si>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</si>
  <si>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</si>
  <si>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</si>
  <si>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</si>
  <si>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</si>
  <si>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</si>
  <si>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</si>
  <si>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</si>
  <si>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</si>
  <si>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</si>
  <si>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</si>
  <si>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</si>
  <si>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</si>
  <si>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</si>
  <si>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</si>
  <si>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</si>
  <si>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</si>
  <si>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</si>
  <si>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</si>
  <si>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</si>
  <si>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</si>
  <si>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</si>
  <si>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</si>
  <si>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</si>
  <si>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</si>
  <si>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</si>
  <si>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</si>
  <si>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</si>
  <si>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</si>
  <si>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</si>
  <si>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</si>
  <si>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</si>
  <si>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</si>
  <si>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</si>
  <si>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</si>
  <si>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</si>
  <si>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</si>
  <si>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</si>
  <si>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</si>
  <si>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</si>
  <si>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</si>
  <si>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</si>
  <si>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</si>
  <si>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</si>
  <si>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</si>
  <si>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</si>
  <si>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</si>
  <si>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</si>
  <si>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</si>
  <si>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</si>
  <si>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</si>
  <si>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</si>
  <si>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</si>
  <si>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</si>
  <si>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</si>
  <si>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</si>
  <si>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</si>
  <si>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</si>
  <si>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</si>
  <si>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</si>
  <si>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</si>
  <si>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</si>
  <si>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</si>
  <si>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</si>
  <si>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</si>
  <si>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</si>
  <si>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</si>
  <si>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</si>
  <si>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</si>
  <si>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</si>
  <si>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</si>
  <si>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</si>
  <si>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</si>
  <si>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</si>
  <si>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</si>
  <si>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</si>
  <si>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</si>
  <si>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</si>
  <si>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</si>
  <si>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</si>
  <si>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</si>
  <si>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</si>
  <si>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</si>
  <si>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</si>
  <si>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</si>
  <si>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</si>
  <si>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</si>
  <si>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</si>
  <si>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</si>
  <si>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</si>
  <si>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</si>
  <si>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</si>
  <si>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</si>
  <si>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</si>
  <si>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</si>
  <si>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</si>
  <si>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</si>
  <si>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</si>
  <si>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</si>
  <si>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</si>
  <si>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</si>
  <si>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</si>
  <si>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</si>
  <si>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</si>
  <si>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</si>
  <si>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</si>
  <si>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</si>
  <si>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</si>
  <si>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</si>
  <si>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</si>
  <si>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</si>
  <si>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</si>
  <si>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</si>
  <si>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</si>
  <si>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</si>
  <si>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</si>
  <si>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</si>
  <si>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</si>
  <si>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</si>
  <si>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</si>
  <si>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</si>
  <si>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</si>
  <si>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</si>
  <si>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</si>
  <si>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</si>
  <si>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</si>
  <si>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</si>
  <si>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</si>
  <si>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</si>
  <si>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</si>
  <si>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</si>
  <si>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</si>
  <si>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</si>
  <si>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</si>
  <si>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</si>
  <si>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</si>
  <si>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</si>
  <si>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</si>
  <si>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</si>
  <si>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</si>
  <si>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</si>
  <si>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</si>
  <si>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</si>
  <si>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</si>
  <si>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</si>
  <si>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</si>
  <si>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</si>
  <si>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</si>
  <si>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</si>
  <si>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</si>
  <si>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</si>
  <si>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</si>
  <si>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</si>
  <si>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</si>
  <si>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</si>
  <si>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</si>
  <si>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</si>
  <si>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</si>
  <si>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</si>
  <si>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</si>
  <si>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</si>
  <si>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</si>
  <si>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</si>
  <si>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</si>
  <si>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</si>
  <si>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</si>
  <si>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</si>
  <si>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</si>
  <si>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</si>
  <si>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</si>
  <si>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</si>
  <si>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</si>
  <si>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</si>
  <si>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</si>
  <si>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</si>
  <si>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</si>
  <si>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</si>
  <si>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</si>
  <si>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</si>
  <si>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</si>
  <si>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</si>
  <si>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</si>
  <si>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</si>
  <si>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</si>
  <si>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</si>
  <si>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</si>
  <si>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</si>
  <si>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</si>
  <si>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</si>
  <si>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</si>
  <si>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</si>
  <si>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</si>
  <si>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</si>
  <si>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</si>
  <si>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</si>
  <si>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</si>
  <si>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</si>
  <si>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</si>
  <si>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</si>
  <si>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</si>
  <si>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</si>
  <si>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</si>
  <si>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</si>
  <si>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</si>
  <si>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</si>
  <si>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</si>
  <si>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</si>
  <si>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</si>
  <si>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</si>
  <si>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</si>
  <si>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</si>
  <si>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</si>
  <si>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</si>
  <si>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</si>
  <si>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</si>
  <si>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</si>
  <si>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</si>
  <si>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</si>
  <si>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</si>
  <si>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</si>
  <si>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</si>
  <si>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</si>
  <si>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</si>
  <si>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</si>
  <si>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</si>
  <si>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</si>
  <si>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</si>
  <si>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</si>
  <si>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</si>
  <si>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</si>
  <si>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</si>
  <si>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</si>
  <si>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</si>
  <si>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</si>
  <si>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</si>
  <si>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</si>
  <si>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</si>
  <si>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</si>
  <si>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</si>
  <si>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</si>
  <si>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</si>
  <si>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</si>
  <si>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</si>
  <si>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</si>
  <si>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</si>
  <si>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</si>
  <si>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</si>
  <si>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</si>
  <si>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</si>
  <si>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</si>
  <si>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</si>
  <si>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</si>
  <si>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</si>
  <si>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</si>
  <si>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</si>
  <si>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</si>
  <si>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</si>
  <si>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</si>
  <si>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</si>
  <si>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</si>
  <si>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</si>
  <si>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</si>
  <si>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</si>
  <si>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</si>
  <si>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</si>
  <si>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</si>
  <si>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</si>
  <si>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</si>
  <si>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</si>
  <si>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</si>
  <si>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</si>
  <si>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</si>
  <si>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</si>
  <si>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</si>
  <si>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</si>
  <si>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</si>
  <si>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</si>
  <si>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</si>
  <si>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</si>
  <si>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</si>
  <si>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</si>
  <si>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</si>
  <si>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</si>
  <si>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</si>
  <si>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</si>
  <si>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</si>
  <si>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</si>
  <si>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</si>
  <si>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</si>
  <si>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</si>
  <si>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</si>
  <si>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</si>
  <si>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</si>
  <si>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</si>
  <si>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</si>
  <si>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</si>
  <si>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</si>
  <si>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</si>
  <si>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</si>
  <si>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</si>
  <si>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</si>
  <si>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</si>
  <si>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</si>
  <si>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</si>
  <si>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</si>
  <si>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</si>
  <si>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</si>
  <si>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</si>
  <si>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</si>
  <si>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</si>
  <si>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</si>
  <si>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</si>
  <si>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</si>
  <si>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</si>
  <si>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</si>
  <si>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</si>
  <si>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</si>
  <si>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</si>
  <si>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</si>
  <si>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</si>
  <si>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</si>
  <si>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</si>
  <si>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</si>
  <si>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</si>
  <si>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</si>
  <si>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</si>
  <si>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</si>
  <si>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</si>
  <si>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</si>
  <si>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</si>
  <si>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</si>
  <si>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</si>
  <si>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</si>
  <si>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</si>
  <si>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</si>
  <si>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</si>
  <si>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</si>
  <si>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</si>
  <si>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</si>
  <si>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</si>
  <si>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</si>
  <si>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</si>
  <si>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</si>
  <si>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</si>
  <si>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</si>
  <si>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</si>
  <si>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</si>
  <si>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</si>
  <si>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</si>
  <si>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</si>
  <si>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</si>
  <si>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</si>
  <si>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</si>
  <si>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</si>
  <si>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</si>
  <si>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</si>
  <si>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</si>
  <si>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</si>
  <si>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</si>
  <si>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</si>
  <si>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</si>
  <si>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</si>
  <si>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</si>
  <si>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</si>
  <si>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</si>
  <si>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</si>
  <si>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</si>
  <si>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</si>
  <si>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</si>
  <si>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</si>
  <si>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</si>
  <si>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</si>
  <si>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</si>
  <si>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</si>
  <si>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</si>
  <si>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</si>
  <si>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</si>
  <si>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</si>
  <si>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</si>
  <si>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</si>
  <si>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</si>
  <si>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</si>
  <si>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</si>
  <si>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</si>
  <si>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</si>
  <si>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</si>
  <si>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</si>
  <si>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</si>
  <si>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</si>
  <si>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</si>
  <si>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</si>
  <si>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</si>
  <si>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</si>
  <si>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</si>
  <si>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</si>
  <si>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</si>
  <si>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</si>
  <si>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</si>
  <si>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</si>
  <si>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</si>
  <si>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</si>
  <si>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</si>
  <si>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</si>
  <si>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</si>
  <si>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</si>
  <si>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</si>
  <si>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</si>
  <si>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</si>
  <si>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</si>
  <si>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</si>
  <si>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</si>
  <si>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</si>
  <si>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</si>
  <si>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</si>
  <si>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</si>
  <si>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</si>
  <si>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</si>
  <si>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</si>
  <si>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</si>
  <si>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</si>
  <si>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</si>
  <si>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</si>
  <si>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</si>
  <si>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</si>
  <si>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</si>
  <si>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</si>
  <si>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</si>
  <si>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</si>
  <si>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</si>
  <si>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</si>
  <si>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</si>
  <si>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</si>
  <si>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</si>
  <si>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</si>
  <si>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</si>
  <si>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</si>
  <si>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</si>
  <si>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</si>
  <si>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</si>
  <si>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</si>
  <si>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</si>
  <si>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</si>
  <si>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</si>
  <si>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</si>
  <si>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</si>
  <si>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</si>
  <si>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</si>
  <si>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</si>
  <si>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</si>
  <si>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</si>
  <si>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</si>
  <si>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</si>
  <si>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</si>
  <si>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</si>
  <si>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</si>
  <si>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</si>
  <si>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</si>
  <si>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</si>
  <si>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</si>
  <si>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</si>
  <si>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</si>
  <si>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</si>
  <si>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</si>
  <si>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</si>
  <si>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</si>
  <si>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</si>
  <si>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</si>
  <si>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</si>
  <si>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</si>
  <si>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</si>
  <si>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</si>
  <si>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</si>
  <si>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</si>
  <si>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</si>
  <si>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</si>
  <si>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</si>
  <si>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</si>
  <si>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</si>
  <si>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</si>
  <si>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</si>
  <si>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</si>
  <si>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</si>
  <si>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</si>
  <si>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</si>
  <si>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</si>
  <si>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</si>
  <si>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</si>
  <si>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</si>
  <si>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</si>
  <si>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</si>
  <si>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</si>
  <si>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</si>
  <si>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</si>
  <si>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</si>
  <si>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</si>
  <si>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</si>
  <si>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</si>
  <si>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</si>
  <si>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</si>
  <si>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</si>
  <si>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</si>
  <si>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</si>
  <si>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</si>
  <si>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</si>
  <si>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</si>
  <si>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</si>
  <si>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</si>
  <si>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</si>
  <si>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</si>
  <si>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</si>
  <si>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</si>
  <si>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</si>
  <si>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</si>
  <si>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</si>
  <si>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</si>
  <si>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</si>
  <si>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</si>
  <si>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</si>
  <si>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</si>
  <si>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</si>
  <si>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</si>
  <si>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</si>
  <si>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</si>
  <si>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</si>
  <si>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</si>
  <si>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</si>
  <si>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</si>
  <si>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</si>
  <si>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</si>
  <si>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</si>
  <si>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</si>
  <si>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</si>
  <si>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</si>
  <si>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</si>
  <si>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</si>
  <si>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</si>
  <si>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</si>
  <si>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</si>
  <si>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</si>
  <si>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</si>
  <si>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</si>
  <si>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</si>
  <si>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</si>
  <si>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</si>
  <si>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</si>
  <si>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</si>
  <si>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</si>
  <si>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</si>
  <si>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</si>
  <si>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</si>
  <si>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</si>
  <si>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</si>
  <si>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</si>
  <si>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</si>
  <si>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</si>
  <si>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</si>
  <si>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</si>
  <si>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</si>
  <si>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</si>
  <si>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</si>
  <si>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</si>
  <si>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</si>
  <si>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</si>
  <si>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</si>
  <si>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</si>
  <si>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</si>
  <si>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</si>
  <si>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</si>
  <si>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</si>
  <si>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</si>
  <si>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</si>
  <si>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</si>
  <si>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</si>
  <si>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</si>
  <si>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</si>
  <si>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</si>
  <si>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</si>
  <si>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</si>
  <si>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</si>
  <si>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</si>
  <si>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</si>
  <si>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</si>
  <si>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</si>
  <si>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</si>
  <si>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</si>
  <si>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</si>
  <si>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</si>
  <si>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</si>
  <si>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</si>
  <si>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</si>
  <si>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</si>
  <si>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</si>
  <si>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</si>
  <si>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</si>
  <si>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</si>
  <si>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</si>
  <si>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</si>
  <si>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</si>
  <si>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</si>
  <si>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</si>
  <si>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</si>
  <si>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</si>
  <si>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</si>
  <si>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</si>
  <si>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</si>
  <si>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</si>
  <si>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</si>
  <si>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</si>
  <si>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</si>
  <si>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</si>
  <si>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</si>
  <si>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</si>
  <si>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</si>
  <si>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</si>
  <si>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</si>
  <si>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</si>
  <si>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</si>
  <si>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</si>
  <si>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</si>
  <si>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</si>
  <si>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</si>
  <si>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</si>
  <si>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</si>
  <si>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</si>
  <si>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</si>
  <si>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</si>
  <si>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</si>
  <si>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</si>
  <si>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</si>
  <si>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</si>
  <si>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</si>
  <si>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</si>
  <si>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</si>
  <si>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</si>
  <si>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</si>
  <si>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</si>
  <si>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</si>
  <si>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</si>
  <si>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</si>
  <si>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</si>
  <si>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</si>
  <si>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</si>
  <si>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</si>
  <si>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</si>
  <si>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</si>
  <si>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</si>
  <si>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</si>
  <si>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</si>
  <si>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</si>
  <si>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</si>
  <si>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</si>
  <si>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</si>
  <si>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</si>
  <si>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</si>
  <si>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</si>
  <si>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</si>
  <si>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</si>
  <si>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</si>
  <si>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</si>
  <si>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</si>
  <si>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</si>
  <si>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</si>
  <si>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</si>
  <si>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</si>
  <si>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</si>
  <si>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</si>
  <si>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</si>
  <si>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</si>
  <si>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</si>
  <si>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</si>
  <si>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</si>
  <si>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</si>
  <si>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</si>
  <si>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</si>
  <si>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</si>
  <si>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</si>
  <si>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</si>
  <si>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</si>
  <si>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</si>
  <si>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</si>
  <si>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</si>
  <si>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</si>
  <si>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</si>
  <si>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</si>
  <si>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</si>
  <si>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</si>
  <si>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</si>
  <si>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</si>
  <si>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</si>
  <si>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</si>
  <si>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</si>
  <si>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</si>
  <si>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</si>
  <si>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</si>
  <si>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</si>
  <si>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</si>
  <si>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</si>
  <si>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</si>
  <si>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</si>
  <si>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</si>
  <si>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</si>
  <si>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</si>
  <si>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</si>
  <si>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</si>
  <si>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</si>
  <si>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</si>
  <si>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</si>
  <si>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</si>
  <si>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</si>
  <si>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</si>
  <si>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</si>
  <si>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</si>
  <si>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</si>
  <si>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</si>
  <si>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</si>
  <si>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</si>
  <si>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</si>
  <si>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</si>
  <si>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</si>
  <si>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</si>
  <si>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</si>
  <si>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</si>
  <si>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</si>
  <si>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</si>
  <si>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</si>
  <si>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</si>
  <si>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</si>
  <si>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</si>
  <si>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</si>
  <si>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</si>
  <si>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</si>
  <si>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</si>
  <si>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</si>
  <si>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</si>
  <si>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</si>
  <si>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</si>
  <si>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</si>
  <si>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</si>
  <si>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</si>
  <si>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</si>
  <si>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</si>
  <si>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</si>
  <si>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</si>
  <si>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</si>
  <si>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</si>
  <si>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</si>
  <si>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</si>
  <si>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</si>
  <si>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</si>
  <si>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</si>
  <si>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</si>
  <si>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</si>
  <si>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</si>
  <si>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</si>
  <si>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</si>
  <si>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</si>
  <si>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</si>
  <si>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</si>
  <si>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</si>
  <si>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</si>
  <si>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</si>
  <si>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</si>
  <si>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</si>
  <si>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</si>
  <si>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</si>
  <si>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</si>
  <si>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</si>
  <si>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</si>
  <si>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</si>
  <si>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</si>
  <si>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</si>
  <si>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</si>
  <si>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</si>
  <si>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</si>
  <si>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</si>
  <si>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</si>
  <si>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</si>
  <si>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</si>
  <si>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</si>
  <si>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</si>
  <si>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</si>
  <si>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</si>
  <si>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</si>
  <si>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</si>
  <si>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</si>
  <si>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</si>
  <si>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</si>
  <si>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</si>
  <si>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</si>
  <si>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</si>
  <si>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</si>
  <si>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</si>
  <si>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</si>
  <si>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</si>
  <si>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</si>
  <si>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</si>
  <si>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</si>
  <si>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</si>
  <si>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</si>
  <si>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</si>
  <si>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</si>
  <si>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</si>
  <si>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</si>
  <si>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</si>
  <si>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</si>
  <si>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</si>
  <si>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</si>
  <si>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</si>
  <si>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</si>
  <si>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</si>
  <si>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</si>
  <si>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</si>
  <si>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</si>
  <si>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</si>
  <si>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</si>
  <si>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</si>
  <si>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</si>
  <si>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</si>
  <si>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</si>
  <si>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</si>
  <si>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</si>
  <si>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</si>
  <si>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</si>
  <si>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</si>
  <si>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</si>
  <si>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</si>
  <si>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</si>
  <si>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</si>
  <si>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</si>
  <si>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</si>
  <si>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</si>
  <si>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</si>
  <si>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</si>
  <si>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</si>
  <si>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</si>
  <si>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</si>
  <si>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</si>
  <si>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</si>
  <si>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</si>
  <si>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</si>
  <si>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</si>
  <si>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</si>
  <si>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</si>
  <si>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</si>
  <si>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</si>
  <si>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</si>
  <si>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</si>
  <si>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</si>
  <si>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</si>
  <si>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</si>
  <si>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</si>
  <si>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</si>
  <si>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</si>
  <si>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</si>
  <si>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</si>
  <si>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</si>
  <si>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</si>
  <si>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</si>
  <si>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</si>
  <si>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</si>
  <si>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</si>
  <si>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</si>
  <si>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</si>
  <si>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</si>
  <si>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</si>
  <si>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</si>
  <si>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</si>
  <si>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</si>
  <si>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</si>
  <si>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</si>
  <si>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</si>
  <si>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</si>
  <si>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</si>
  <si>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</si>
  <si>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</si>
  <si>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</si>
  <si>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</si>
  <si>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</si>
  <si>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</si>
  <si>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</si>
  <si>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</si>
  <si>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</si>
  <si>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</si>
  <si>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</si>
  <si>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</si>
  <si>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</si>
  <si>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</si>
  <si>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</si>
  <si>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</si>
  <si>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</si>
  <si>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</si>
  <si>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</si>
  <si>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</si>
  <si>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</si>
  <si>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</si>
  <si>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</si>
  <si>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</si>
  <si>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</si>
  <si>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</si>
  <si>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</si>
  <si>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</si>
  <si>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</si>
  <si>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</si>
  <si>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</si>
  <si>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</si>
  <si>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</si>
  <si>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</si>
  <si>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</si>
  <si>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</si>
  <si>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</si>
  <si>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</si>
  <si>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</si>
  <si>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</si>
  <si>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</si>
  <si>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</si>
  <si>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</si>
  <si>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</si>
  <si>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</si>
  <si>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</si>
  <si>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</si>
  <si>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</si>
  <si>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</si>
  <si>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</si>
  <si>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</si>
  <si>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</si>
  <si>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</si>
  <si>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</si>
  <si>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</si>
  <si>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</si>
  <si>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</si>
  <si>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</si>
  <si>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</si>
  <si>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</si>
  <si>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</si>
  <si>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</si>
  <si>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</si>
  <si>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</si>
  <si>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</si>
  <si>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</si>
  <si>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</si>
  <si>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</si>
  <si>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</si>
  <si>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</si>
  <si>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</si>
  <si>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</si>
  <si>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</si>
  <si>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</si>
  <si>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</si>
  <si>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</si>
  <si>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</si>
  <si>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</si>
  <si>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</si>
  <si>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</si>
  <si>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</si>
  <si>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</si>
  <si>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</si>
  <si>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</si>
  <si>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</si>
  <si>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</si>
  <si>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</si>
  <si>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</si>
  <si>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</si>
  <si>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</si>
  <si>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</si>
  <si>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</si>
  <si>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</si>
  <si>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</si>
  <si>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</si>
  <si>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</si>
  <si>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</si>
  <si>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</si>
  <si>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</si>
  <si>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</si>
  <si>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</si>
  <si>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</si>
  <si>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</si>
  <si>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</si>
  <si>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</si>
  <si>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</si>
  <si>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</si>
  <si>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</si>
  <si>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</si>
  <si>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</si>
  <si>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</si>
  <si>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</si>
  <si>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</si>
  <si>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</si>
  <si>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</si>
  <si>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</si>
  <si>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</si>
  <si>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</si>
  <si>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</si>
  <si>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</si>
  <si>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</si>
  <si>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</si>
  <si>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</si>
  <si>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</si>
  <si>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</si>
  <si>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</si>
  <si>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</si>
  <si>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</si>
  <si>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</si>
  <si>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</si>
  <si>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</si>
  <si>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</si>
  <si>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</si>
  <si>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</si>
  <si>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</si>
  <si>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</si>
  <si>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</si>
  <si>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</si>
  <si>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</si>
  <si>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</si>
  <si>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</si>
  <si>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</si>
  <si>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</si>
  <si>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</si>
  <si>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</si>
  <si>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</si>
  <si>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</si>
  <si>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</si>
  <si>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</si>
  <si>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</si>
  <si>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</si>
  <si>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</si>
  <si>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</si>
  <si>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</si>
  <si>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</si>
  <si>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</si>
  <si>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</si>
  <si>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</si>
  <si>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</si>
  <si>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</si>
  <si>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</si>
  <si>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</si>
  <si>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</si>
  <si>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</si>
  <si>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</si>
  <si>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</si>
  <si>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</si>
  <si>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</si>
  <si>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</si>
  <si>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</si>
  <si>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</si>
  <si>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</si>
  <si>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</si>
  <si>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</si>
  <si>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</si>
  <si>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</si>
  <si>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</si>
  <si>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</si>
  <si>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</si>
  <si>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</si>
  <si>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</si>
  <si>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</si>
  <si>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</si>
  <si>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</si>
  <si>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</si>
  <si>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</si>
  <si>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</si>
  <si>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</si>
  <si>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</si>
  <si>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</si>
  <si>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</si>
  <si>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</si>
  <si>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</si>
  <si>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</si>
  <si>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</si>
  <si>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</si>
  <si>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</si>
  <si>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</si>
  <si>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</si>
  <si>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</si>
  <si>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</si>
  <si>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</si>
  <si>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</si>
  <si>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</si>
  <si>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</si>
  <si>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</si>
  <si>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</si>
  <si>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</si>
  <si>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</si>
  <si>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</si>
  <si>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</si>
  <si>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</si>
  <si>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</si>
  <si>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</si>
  <si>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</si>
  <si>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</si>
  <si>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</si>
  <si>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</si>
  <si>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</si>
  <si>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</si>
  <si>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</si>
  <si>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</si>
  <si>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</si>
  <si>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</si>
  <si>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</si>
  <si>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</si>
  <si>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</si>
  <si>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</si>
  <si>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</si>
  <si>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</si>
  <si>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</si>
  <si>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</si>
  <si>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</si>
  <si>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</si>
  <si>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</si>
  <si>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</si>
  <si>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</si>
  <si>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</si>
  <si>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</si>
  <si>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</si>
  <si>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</si>
  <si>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</si>
  <si>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</si>
  <si>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</si>
  <si>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</si>
  <si>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</si>
  <si>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</si>
  <si>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</si>
  <si>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</si>
  <si>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</si>
  <si>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</si>
  <si>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</si>
  <si>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</si>
  <si>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</si>
  <si>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</si>
  <si>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</si>
  <si>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</si>
  <si>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</si>
  <si>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</si>
  <si>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</si>
  <si>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</si>
  <si>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</si>
  <si>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</si>
  <si>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</si>
  <si>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</si>
  <si>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</si>
  <si>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</si>
  <si>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</si>
  <si>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</si>
  <si>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</si>
  <si>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</si>
  <si>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</si>
  <si>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</si>
  <si>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</si>
  <si>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</si>
  <si>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</si>
  <si>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</si>
  <si>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</si>
  <si>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</si>
  <si>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</si>
  <si>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</si>
  <si>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</si>
  <si>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</si>
  <si>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</si>
  <si>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</si>
  <si>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</si>
  <si>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</si>
  <si>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</si>
  <si>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</si>
  <si>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</si>
  <si>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</si>
  <si>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</si>
  <si>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</si>
  <si>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</si>
  <si>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</si>
  <si>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</si>
  <si>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</si>
  <si>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</si>
  <si>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</si>
  <si>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</si>
  <si>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</si>
  <si>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</si>
  <si>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</si>
  <si>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</si>
  <si>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</si>
  <si>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</si>
  <si>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</si>
  <si>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</si>
  <si>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</si>
  <si>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</si>
  <si>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</si>
  <si>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</si>
  <si>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</si>
  <si>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</si>
  <si>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</si>
  <si>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</si>
  <si>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</si>
  <si>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</si>
  <si>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</si>
  <si>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</si>
  <si>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</si>
  <si>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</si>
  <si>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</si>
  <si>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</si>
  <si>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</si>
  <si>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</si>
  <si>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</si>
  <si>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</si>
  <si>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</si>
  <si>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</si>
  <si>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</si>
  <si>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</si>
  <si>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</si>
  <si>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</si>
  <si>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</si>
  <si>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</si>
  <si>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</si>
  <si>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</si>
  <si>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</si>
  <si>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</si>
  <si>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</si>
  <si>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</si>
  <si>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</si>
  <si>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</si>
  <si>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</si>
  <si>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</si>
  <si>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</si>
  <si>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</si>
  <si>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</si>
  <si>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</si>
  <si>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</si>
  <si>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</si>
  <si>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</si>
  <si>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</si>
  <si>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</si>
  <si>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</si>
  <si>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</si>
  <si>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</si>
  <si>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</si>
  <si>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</si>
  <si>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</si>
  <si>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</si>
  <si>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</si>
  <si>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</si>
  <si>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</si>
  <si>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</si>
  <si>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</si>
  <si>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</si>
  <si>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</si>
  <si>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</si>
  <si>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</si>
  <si>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</si>
  <si>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</si>
  <si>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</si>
  <si>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</si>
  <si>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</si>
  <si>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</si>
  <si>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</si>
  <si>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</si>
  <si>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</si>
  <si>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</si>
  <si>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</si>
  <si>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</si>
  <si>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</si>
  <si>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</si>
  <si>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</si>
  <si>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</si>
  <si>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</si>
  <si>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</si>
  <si>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</si>
  <si>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</si>
  <si>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</si>
  <si>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</si>
  <si>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</si>
  <si>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</si>
  <si>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</si>
  <si>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</si>
  <si>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</si>
  <si>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</si>
  <si>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</si>
  <si>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</si>
  <si>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</si>
  <si>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</si>
  <si>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</si>
  <si>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</si>
  <si>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</si>
  <si>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</si>
  <si>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</si>
  <si>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</si>
  <si>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</si>
  <si>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</si>
  <si>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</si>
  <si>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</si>
  <si>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</si>
  <si>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</si>
  <si>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</si>
  <si>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</si>
  <si>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</si>
  <si>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</si>
  <si>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</si>
  <si>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</si>
  <si>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</si>
  <si>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</si>
  <si>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</si>
  <si>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</si>
  <si>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</si>
  <si>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</si>
  <si>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</si>
  <si>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</si>
  <si>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</si>
  <si>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</si>
  <si>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</si>
  <si>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</si>
  <si>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</si>
  <si>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</si>
  <si>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</si>
  <si>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</si>
  <si>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</si>
  <si>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</si>
  <si>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</si>
  <si>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</si>
  <si>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</si>
  <si>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</si>
  <si>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</si>
  <si>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</si>
  <si>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</si>
  <si>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</si>
  <si>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</si>
  <si>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</si>
  <si>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</si>
  <si>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</si>
  <si>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</si>
  <si>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</si>
  <si>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</si>
  <si>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</si>
  <si>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</si>
  <si>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</si>
  <si>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</si>
  <si>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</si>
  <si>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</si>
  <si>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</si>
  <si>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</si>
  <si>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</si>
  <si>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</si>
  <si>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</si>
  <si>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</si>
  <si>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</si>
  <si>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</si>
  <si>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</si>
  <si>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</si>
  <si>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</si>
  <si>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</si>
  <si>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</si>
  <si>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</si>
  <si>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</si>
  <si>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</si>
  <si>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</si>
  <si>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</si>
  <si>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</si>
  <si>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</si>
  <si>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</si>
  <si>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</si>
  <si>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</si>
  <si>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</si>
  <si>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</si>
  <si>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</si>
  <si>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</si>
  <si>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</si>
  <si>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</si>
  <si>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</si>
  <si>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</si>
  <si>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</si>
  <si>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</si>
  <si>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</si>
  <si>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</si>
  <si>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</si>
  <si>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</si>
  <si>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</si>
  <si>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</si>
  <si>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</si>
  <si>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</si>
  <si>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</si>
  <si>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</si>
  <si>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</si>
  <si>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</si>
  <si>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</si>
  <si>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</si>
  <si>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</si>
  <si>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</si>
  <si>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</si>
  <si>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</si>
  <si>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</si>
  <si>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</si>
  <si>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</si>
  <si>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</si>
  <si>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</si>
  <si>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</si>
  <si>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</si>
  <si>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</si>
  <si>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</si>
  <si>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</si>
  <si>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</si>
  <si>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</si>
  <si>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</si>
  <si>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</si>
  <si>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</si>
  <si>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</si>
  <si>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</si>
  <si>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</si>
  <si>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</si>
  <si>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</si>
  <si>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</si>
  <si>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</si>
  <si>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</si>
  <si>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</si>
  <si>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</si>
  <si>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</si>
  <si>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</si>
  <si>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</si>
  <si>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</si>
  <si>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</si>
  <si>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</si>
  <si>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</si>
  <si>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</si>
  <si>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</si>
  <si>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</si>
  <si>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</si>
  <si>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</si>
  <si>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</si>
  <si>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</si>
  <si>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</si>
  <si>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</si>
  <si>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</si>
  <si>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</si>
  <si>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</si>
  <si>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</si>
  <si>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</si>
  <si>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</si>
  <si>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</si>
  <si>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</si>
  <si>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</si>
  <si>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</si>
  <si>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</si>
  <si>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</si>
  <si>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</si>
  <si>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</si>
  <si>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</si>
  <si>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</si>
  <si>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</si>
  <si>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</si>
  <si>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</si>
  <si>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</si>
  <si>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</si>
  <si>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</si>
  <si>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</si>
  <si>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</si>
  <si>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</si>
  <si>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</si>
  <si>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</si>
  <si>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</si>
  <si>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</si>
  <si>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</si>
  <si>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</si>
  <si>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</si>
  <si>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</si>
  <si>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</si>
  <si>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</si>
  <si>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</si>
  <si>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</si>
  <si>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</si>
  <si>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</si>
  <si>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</si>
  <si>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</si>
  <si>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</si>
  <si>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</si>
  <si>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</si>
  <si>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</si>
  <si>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</si>
  <si>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</si>
  <si>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</si>
  <si>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</si>
  <si>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</si>
  <si>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</si>
  <si>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</si>
  <si>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</si>
  <si>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</si>
  <si>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</si>
  <si>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</si>
  <si>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</si>
  <si>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</si>
  <si>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</si>
  <si>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</si>
  <si>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</si>
  <si>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</si>
  <si>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</si>
  <si>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</si>
  <si>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</si>
  <si>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</si>
  <si>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</si>
  <si>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</si>
  <si>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</si>
  <si>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</si>
  <si>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</si>
  <si>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</si>
  <si>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</si>
  <si>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</si>
  <si>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</si>
  <si>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</si>
  <si>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</si>
  <si>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</si>
  <si>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</si>
  <si>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</si>
  <si>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</si>
  <si>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</si>
  <si>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</si>
  <si>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</si>
  <si>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</si>
  <si>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</si>
  <si>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</si>
  <si>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</si>
  <si>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</si>
  <si>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</si>
  <si>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</si>
  <si>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</si>
  <si>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</si>
  <si>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</si>
  <si>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</si>
  <si>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</si>
  <si>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</si>
  <si>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</si>
  <si>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</si>
  <si>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</si>
  <si>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</si>
  <si>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</si>
  <si>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</si>
  <si>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</si>
  <si>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</si>
  <si>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</si>
  <si>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</si>
  <si>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</si>
  <si>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</si>
  <si>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</si>
  <si>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</si>
  <si>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</si>
  <si>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</si>
  <si>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</si>
  <si>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</si>
  <si>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</si>
  <si>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</si>
  <si>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</si>
  <si>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</si>
  <si>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</si>
  <si>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</si>
  <si>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</si>
  <si>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</si>
  <si>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</si>
  <si>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</si>
  <si>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</si>
  <si>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</si>
  <si>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</si>
  <si>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</si>
  <si>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</si>
  <si>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</si>
  <si>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</si>
  <si>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</si>
  <si>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</si>
  <si>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</si>
  <si>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</si>
  <si>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</si>
  <si>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</si>
  <si>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</si>
  <si>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</si>
  <si>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</si>
  <si>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</si>
  <si>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</si>
  <si>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</si>
  <si>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</si>
  <si>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</si>
  <si>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</si>
  <si>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</si>
  <si>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</si>
  <si>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</si>
  <si>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</si>
  <si>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</si>
  <si>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</si>
  <si>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</si>
  <si>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</si>
  <si>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</si>
  <si>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</si>
  <si>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</si>
  <si>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</si>
  <si>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</si>
  <si>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</si>
  <si>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</si>
  <si>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</si>
  <si>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</si>
  <si>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</si>
  <si>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</si>
  <si>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</si>
  <si>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</si>
  <si>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</si>
  <si>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</si>
  <si>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</si>
  <si>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</si>
  <si>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</si>
  <si>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</si>
  <si>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</si>
  <si>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</si>
  <si>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</si>
  <si>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</si>
  <si>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</si>
  <si>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</si>
  <si>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</si>
  <si>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</si>
  <si>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</si>
  <si>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</si>
  <si>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</si>
  <si>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</si>
  <si>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</si>
  <si>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</si>
  <si>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</si>
  <si>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</si>
  <si>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</si>
  <si>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</si>
  <si>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</si>
  <si>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</si>
  <si>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</si>
  <si>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</si>
  <si>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</si>
  <si>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</si>
  <si>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</si>
  <si>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</si>
  <si>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</si>
  <si>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</si>
  <si>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</si>
  <si>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</si>
  <si>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</si>
  <si>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</si>
  <si>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</si>
  <si>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</si>
  <si>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</si>
  <si>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</si>
  <si>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</si>
  <si>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</si>
  <si>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</si>
  <si>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</si>
  <si>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</si>
  <si>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</si>
  <si>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</si>
  <si>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</si>
  <si>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</si>
  <si>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</si>
  <si>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</si>
  <si>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</si>
  <si>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</si>
  <si>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</si>
  <si>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</si>
  <si>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</si>
  <si>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</si>
  <si>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</si>
  <si>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</si>
  <si>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</si>
  <si>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</si>
  <si>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</si>
  <si>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</si>
  <si>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</si>
  <si>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</si>
  <si>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</si>
  <si>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</si>
  <si>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</si>
  <si>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</si>
  <si>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</si>
  <si>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</si>
  <si>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</si>
  <si>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</si>
  <si>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</si>
  <si>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</si>
  <si>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</si>
  <si>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</si>
  <si>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</si>
  <si>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</si>
  <si>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</si>
  <si>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</si>
  <si>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</si>
  <si>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</si>
  <si>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</si>
  <si>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</si>
  <si>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</si>
  <si>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</si>
  <si>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</si>
  <si>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</si>
  <si>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</si>
  <si>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</si>
  <si>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</si>
  <si>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</si>
  <si>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</si>
  <si>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</si>
  <si>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</si>
  <si>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</si>
  <si>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</si>
  <si>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</si>
  <si>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</si>
  <si>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</si>
  <si>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</si>
  <si>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</si>
  <si>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</si>
  <si>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</si>
  <si>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</si>
  <si>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</si>
  <si>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</si>
  <si>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</si>
  <si>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</si>
  <si>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</si>
  <si>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</si>
  <si>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</si>
  <si>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</si>
  <si>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</si>
  <si>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</si>
  <si>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</si>
  <si>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</si>
  <si>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</si>
  <si>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</si>
  <si>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</si>
  <si>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</si>
  <si>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</si>
  <si>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</si>
  <si>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</si>
  <si>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</si>
  <si>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</si>
  <si>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</si>
  <si>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</si>
  <si>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</si>
  <si>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</si>
  <si>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</si>
  <si>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</si>
  <si>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</si>
  <si>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</si>
  <si>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</si>
  <si>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</si>
  <si>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</si>
  <si>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</si>
  <si>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</si>
  <si>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</si>
  <si>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</si>
  <si>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</si>
  <si>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</si>
  <si>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</si>
  <si>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</si>
  <si>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</si>
  <si>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</si>
  <si>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</si>
  <si>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</si>
  <si>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</si>
  <si>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</si>
  <si>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</si>
  <si>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</si>
  <si>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</si>
  <si>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</si>
  <si>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</si>
  <si>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</si>
  <si>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</si>
  <si>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</si>
  <si>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</si>
  <si>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</si>
  <si>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</si>
  <si>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</si>
  <si>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</si>
  <si>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</si>
  <si>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</si>
  <si>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</si>
  <si>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</si>
  <si>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</si>
  <si>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</si>
  <si>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</si>
  <si>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</si>
  <si>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</si>
  <si>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</si>
  <si>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</si>
  <si>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</si>
  <si>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</si>
  <si>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</si>
  <si>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</si>
  <si>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</si>
  <si>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</si>
  <si>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</si>
  <si>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</si>
  <si>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</si>
  <si>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</si>
  <si>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</si>
  <si>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</si>
  <si>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</si>
  <si>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</si>
  <si>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</si>
  <si>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</si>
  <si>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</si>
  <si>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</si>
  <si>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</si>
  <si>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</si>
  <si>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</si>
  <si>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</si>
  <si>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</si>
  <si>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</si>
  <si>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</si>
  <si>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</si>
  <si>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</si>
  <si>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</si>
  <si>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</si>
  <si>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</si>
  <si>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</si>
  <si>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</si>
  <si>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</si>
  <si>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</si>
  <si>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</si>
  <si>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</si>
  <si>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</si>
  <si>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</si>
  <si>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</si>
  <si>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</si>
  <si>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</si>
  <si>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</si>
  <si>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</si>
  <si>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</si>
  <si>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</si>
  <si>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</si>
  <si>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</si>
  <si>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</si>
  <si>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</si>
  <si>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</si>
  <si>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</si>
  <si>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</si>
  <si>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</si>
  <si>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</si>
  <si>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</si>
  <si>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</si>
  <si>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</si>
  <si>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</si>
  <si>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</si>
  <si>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</si>
  <si>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</si>
  <si>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</si>
  <si>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</si>
  <si>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</si>
  <si>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</si>
  <si>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</si>
  <si>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</si>
  <si>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</si>
  <si>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</si>
  <si>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</si>
  <si>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</si>
  <si>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</si>
  <si>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</si>
  <si>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</si>
  <si>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</si>
  <si>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</si>
  <si>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</si>
  <si>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</si>
  <si>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</si>
  <si>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</si>
  <si>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</si>
  <si>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</si>
  <si>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</si>
  <si>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</si>
  <si>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</si>
  <si>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</si>
  <si>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</si>
  <si>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</si>
  <si>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</si>
  <si>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</si>
  <si>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</si>
  <si>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</si>
  <si>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</si>
  <si>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</si>
  <si>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</si>
  <si>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</si>
  <si>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</si>
  <si>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</si>
  <si>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</si>
  <si>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</si>
  <si>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</si>
  <si>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</si>
  <si>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</si>
  <si>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</si>
  <si>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</si>
  <si>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</si>
  <si>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</si>
  <si>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</si>
  <si>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</si>
  <si>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</si>
  <si>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</si>
  <si>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</si>
  <si>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</si>
  <si>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</si>
  <si>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</si>
  <si>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</si>
  <si>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</si>
  <si>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</si>
  <si>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</si>
  <si>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</si>
  <si>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</si>
  <si>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</si>
  <si>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</si>
  <si>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</si>
  <si>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</si>
  <si>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</si>
  <si>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</si>
  <si>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</si>
  <si>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</si>
  <si>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</si>
  <si>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</si>
  <si>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</si>
  <si>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</si>
  <si>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</si>
  <si>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</si>
  <si>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</si>
  <si>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</si>
  <si>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</si>
  <si>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</si>
  <si>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</si>
  <si>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</si>
  <si>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</si>
  <si>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</si>
  <si>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</si>
  <si>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</si>
  <si>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</si>
  <si>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</si>
  <si>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</si>
  <si>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</si>
  <si>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</si>
  <si>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</si>
  <si>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</si>
  <si>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</si>
  <si>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</si>
  <si>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</si>
  <si>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</si>
  <si>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</si>
  <si>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</si>
  <si>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</si>
  <si>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</si>
  <si>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</si>
  <si>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</si>
  <si>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</si>
  <si>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</si>
  <si>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</si>
  <si>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</si>
  <si>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</si>
  <si>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</si>
  <si>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</si>
  <si>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</si>
  <si>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</si>
  <si>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</si>
  <si>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</si>
  <si>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</si>
  <si>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</si>
  <si>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</si>
  <si>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</si>
  <si>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</si>
  <si>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</si>
  <si>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</si>
  <si>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</si>
  <si>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</si>
  <si>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</si>
  <si>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</si>
  <si>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</si>
  <si>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</si>
  <si>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</si>
  <si>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</si>
  <si>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</si>
  <si>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</si>
  <si>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</si>
  <si>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</si>
  <si>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</si>
  <si>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</si>
  <si>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</si>
  <si>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</si>
  <si>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</si>
  <si>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</si>
  <si>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</si>
  <si>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</si>
  <si>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</si>
  <si>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</si>
  <si>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</si>
  <si>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</si>
  <si>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</si>
  <si>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</si>
  <si>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</si>
  <si>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</si>
  <si>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</si>
  <si>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</si>
  <si>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</si>
  <si>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</si>
  <si>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</si>
  <si>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</si>
  <si>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</si>
  <si>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</si>
  <si>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</si>
  <si>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</si>
  <si>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</si>
  <si>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</si>
  <si>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</si>
  <si>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</si>
  <si>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</si>
  <si>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</si>
  <si>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</si>
  <si>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</si>
  <si>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</si>
  <si>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</si>
  <si>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</si>
  <si>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</si>
  <si>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</si>
  <si>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</si>
  <si>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</si>
  <si>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</si>
  <si>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</si>
  <si>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</si>
  <si>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</si>
  <si>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</si>
  <si>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</si>
  <si>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</si>
  <si>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</si>
  <si>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</si>
  <si>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</si>
  <si>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</si>
  <si>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</si>
  <si>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</si>
  <si>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</si>
  <si>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</si>
  <si>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</si>
  <si>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</si>
  <si>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</si>
  <si>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</si>
  <si>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</si>
  <si>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</si>
  <si>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</si>
  <si>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</si>
  <si>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</si>
  <si>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</si>
  <si>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</si>
  <si>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</si>
  <si>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</si>
  <si>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</si>
  <si>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</si>
  <si>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</si>
  <si>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</si>
  <si>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</si>
  <si>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</si>
  <si>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</si>
  <si>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</si>
  <si>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</si>
  <si>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</si>
  <si>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</si>
  <si>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</si>
  <si>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</si>
  <si>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</si>
  <si>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</si>
  <si>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</si>
  <si>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</si>
  <si>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</si>
  <si>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</si>
  <si>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</si>
  <si>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</si>
  <si>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</si>
  <si>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</si>
  <si>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</si>
  <si>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</si>
  <si>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</si>
  <si>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</si>
  <si>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</si>
  <si>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</si>
  <si>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</si>
  <si>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</si>
  <si>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</si>
  <si>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</si>
  <si>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</si>
  <si>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</si>
  <si>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</si>
  <si>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</si>
  <si>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</si>
  <si>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</si>
  <si>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</si>
  <si>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</si>
  <si>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</si>
  <si>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</si>
  <si>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</si>
  <si>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</si>
  <si>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</si>
  <si>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</si>
  <si>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</si>
  <si>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</si>
  <si>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</si>
  <si>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</si>
  <si>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</si>
  <si>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</si>
  <si>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</si>
  <si>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</si>
  <si>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</si>
  <si>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</si>
  <si>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</si>
  <si>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</si>
  <si>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</si>
  <si>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</si>
  <si>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</si>
  <si>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</si>
  <si>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</si>
  <si>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</si>
  <si>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</si>
  <si>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</si>
  <si>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</si>
  <si>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</si>
  <si>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</si>
  <si>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</si>
  <si>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</si>
  <si>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</si>
  <si>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</si>
  <si>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</si>
  <si>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</si>
  <si>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</si>
  <si>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</si>
  <si>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</si>
  <si>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</si>
  <si>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</si>
  <si>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</si>
  <si>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</si>
  <si>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</si>
  <si>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</si>
  <si>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</si>
  <si>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</si>
  <si>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</si>
  <si>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</si>
  <si>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</si>
  <si>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</si>
  <si>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</si>
  <si>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</si>
  <si>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</si>
  <si>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</si>
  <si>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</si>
  <si>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</si>
  <si>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</si>
  <si>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</si>
  <si>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</si>
  <si>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</si>
  <si>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</si>
  <si>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</si>
  <si>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</si>
  <si>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</si>
  <si>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</si>
  <si>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</si>
  <si>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</si>
  <si>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</si>
  <si>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</si>
  <si>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</si>
  <si>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</si>
  <si>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</si>
  <si>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</si>
  <si>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</si>
  <si>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</si>
  <si>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</si>
  <si>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</si>
  <si>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</si>
  <si>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</si>
  <si>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</si>
  <si>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</si>
  <si>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</si>
  <si>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</si>
  <si>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</si>
  <si>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</si>
  <si>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</si>
  <si>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</si>
  <si>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</si>
  <si>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</si>
  <si>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</si>
  <si>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</si>
  <si>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</si>
  <si>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</si>
  <si>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</si>
  <si>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</si>
  <si>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</si>
  <si>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</si>
  <si>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</si>
  <si>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</si>
  <si>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</si>
  <si>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</si>
  <si>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</si>
  <si>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</si>
  <si>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</si>
  <si>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</si>
  <si>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</si>
  <si>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</si>
  <si>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</si>
  <si>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</si>
  <si>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</si>
  <si>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</si>
  <si>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</si>
  <si>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</si>
  <si>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</si>
  <si>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</si>
  <si>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</si>
  <si>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</si>
  <si>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</si>
  <si>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</si>
  <si>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</si>
  <si>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</si>
  <si>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</si>
  <si>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</si>
  <si>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</si>
  <si>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</si>
  <si>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</si>
  <si>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</si>
  <si>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</si>
  <si>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</si>
  <si>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</si>
  <si>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</si>
  <si>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</si>
  <si>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</si>
  <si>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</si>
  <si>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</si>
  <si>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</si>
  <si>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</si>
  <si>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</si>
  <si>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</si>
  <si>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</si>
  <si>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</si>
  <si>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</si>
  <si>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</si>
  <si>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</si>
  <si>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</si>
  <si>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</si>
  <si>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</si>
  <si>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</si>
  <si>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</si>
  <si>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</si>
  <si>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</si>
  <si>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</si>
  <si>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</si>
  <si>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</si>
  <si>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</si>
  <si>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</si>
  <si>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</si>
  <si>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</si>
  <si>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</si>
  <si>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</si>
  <si>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</si>
  <si>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</si>
  <si>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</si>
  <si>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</si>
  <si>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</si>
  <si>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</si>
  <si>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</si>
  <si>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</si>
  <si>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</si>
  <si>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</si>
  <si>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</si>
  <si>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</si>
  <si>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</si>
  <si>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</si>
  <si>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</si>
  <si>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</si>
  <si>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</si>
  <si>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</si>
  <si>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</si>
  <si>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</si>
  <si>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</si>
  <si>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</si>
  <si>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</si>
  <si>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</si>
  <si>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</si>
  <si>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</si>
  <si>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</si>
  <si>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</si>
  <si>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</si>
  <si>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</si>
  <si>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</si>
  <si>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</si>
  <si>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</si>
  <si>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</si>
  <si>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</si>
  <si>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</si>
  <si>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</si>
  <si>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</si>
  <si>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</si>
  <si>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</si>
  <si>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</si>
  <si>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</si>
  <si>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</si>
  <si>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</si>
  <si>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</si>
  <si>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</si>
  <si>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</si>
  <si>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</si>
  <si>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</si>
  <si>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</si>
  <si>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</si>
  <si>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</si>
  <si>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</si>
  <si>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</si>
  <si>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</si>
  <si>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</si>
  <si>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</si>
  <si>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</si>
  <si>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</si>
  <si>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</si>
  <si>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</si>
  <si>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</si>
  <si>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</si>
  <si>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</si>
  <si>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</si>
  <si>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</si>
  <si>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</si>
  <si>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</si>
  <si>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</si>
  <si>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</si>
  <si>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</si>
  <si>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</si>
  <si>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</si>
  <si>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</si>
  <si>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</si>
  <si>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</si>
  <si>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</si>
  <si>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</si>
  <si>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</si>
  <si>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</si>
  <si>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</si>
  <si>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</si>
  <si>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</si>
  <si>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</si>
  <si>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</si>
  <si>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</si>
  <si>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</si>
  <si>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</si>
  <si>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</si>
  <si>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</si>
  <si>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</si>
  <si>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</si>
  <si>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</si>
  <si>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</si>
  <si>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</si>
  <si>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</si>
  <si>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</si>
  <si>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</si>
  <si>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</si>
  <si>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</si>
  <si>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</si>
  <si>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</si>
  <si>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</si>
  <si>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</si>
  <si>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</si>
  <si>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</si>
  <si>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</si>
  <si>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</si>
  <si>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</si>
  <si>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</si>
  <si>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</si>
  <si>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</si>
  <si>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</si>
  <si>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</si>
  <si>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</si>
  <si>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</si>
  <si>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</si>
  <si>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</si>
  <si>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</si>
  <si>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</si>
  <si>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</si>
  <si>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</si>
  <si>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</si>
  <si>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</si>
  <si>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</si>
  <si>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</si>
  <si>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</si>
  <si>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</si>
  <si>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</si>
  <si>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</si>
  <si>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</si>
  <si>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</si>
  <si>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</si>
  <si>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</si>
  <si>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</si>
  <si>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</si>
  <si>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</si>
  <si>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</si>
  <si>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</si>
  <si>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</si>
  <si>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</si>
  <si>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</si>
  <si>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</si>
  <si>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</si>
  <si>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</si>
  <si>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</si>
  <si>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</si>
  <si>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</si>
  <si>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</si>
  <si>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</si>
  <si>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</si>
  <si>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</si>
  <si>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</si>
  <si>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</si>
  <si>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</si>
  <si>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</si>
  <si>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</si>
  <si>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</si>
  <si>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</si>
  <si>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</si>
  <si>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</si>
  <si>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</si>
  <si>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</si>
  <si>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</si>
  <si>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</si>
  <si>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</si>
  <si>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</si>
  <si>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</si>
  <si>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</si>
  <si>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</si>
  <si>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</si>
  <si>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</si>
  <si>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</si>
  <si>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</si>
  <si>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</si>
  <si>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</si>
  <si>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</si>
  <si>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</si>
  <si>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</si>
  <si>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</si>
  <si>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</si>
  <si>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</si>
  <si>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</si>
  <si>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</si>
  <si>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</si>
  <si>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</si>
  <si>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</si>
  <si>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</si>
  <si>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</si>
  <si>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</si>
  <si>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</si>
  <si>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</si>
  <si>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</si>
  <si>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</si>
  <si>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</si>
  <si>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</si>
  <si>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</si>
  <si>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</si>
  <si>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</si>
  <si>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</si>
  <si>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</si>
  <si>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</si>
  <si>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</si>
  <si>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</si>
  <si>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</si>
  <si>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</si>
  <si>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</si>
  <si>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</si>
  <si>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</si>
  <si>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</si>
  <si>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</si>
  <si>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</si>
  <si>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</si>
  <si>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</si>
  <si>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</si>
  <si>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</si>
  <si>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</si>
  <si>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</si>
  <si>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</si>
  <si>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</si>
  <si>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</si>
  <si>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</si>
  <si>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</si>
  <si>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</si>
  <si>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</si>
  <si>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</si>
  <si>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</si>
  <si>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</si>
  <si>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</si>
  <si>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</si>
  <si>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</si>
  <si>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</si>
  <si>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</si>
  <si>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</si>
  <si>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</si>
  <si>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</si>
  <si>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</si>
  <si>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</si>
  <si>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</si>
  <si>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</si>
  <si>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</si>
  <si>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</si>
  <si>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</si>
  <si>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</si>
  <si>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</si>
  <si>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</si>
  <si>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</si>
  <si>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</si>
  <si>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</si>
  <si>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</si>
  <si>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</si>
  <si>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</si>
  <si>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</si>
  <si>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</si>
  <si>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</si>
  <si>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</si>
  <si>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</si>
  <si>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</si>
  <si>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</si>
  <si>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</si>
  <si>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</si>
  <si>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</si>
  <si>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</si>
  <si>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</si>
  <si>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</si>
  <si>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</si>
  <si>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</si>
  <si>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</si>
  <si>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</si>
  <si>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</si>
  <si>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</si>
  <si>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</si>
  <si>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</si>
  <si>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</si>
  <si>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</si>
  <si>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</si>
  <si>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</si>
  <si>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</si>
  <si>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</si>
  <si>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</si>
  <si>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</si>
  <si>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</si>
  <si>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</si>
  <si>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</si>
  <si>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</si>
  <si>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</si>
  <si>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</si>
  <si>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</si>
  <si>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</si>
  <si>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</si>
  <si>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</si>
  <si>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</si>
  <si>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</si>
  <si>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</si>
  <si>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</si>
  <si>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</si>
  <si>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</si>
  <si>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</si>
  <si>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</si>
  <si>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</si>
  <si>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</si>
  <si>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</si>
  <si>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</si>
  <si>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</si>
  <si>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</si>
  <si>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</si>
  <si>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</si>
  <si>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</si>
  <si>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</si>
  <si>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</si>
  <si>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</si>
  <si>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</si>
  <si>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</si>
  <si>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</si>
  <si>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</si>
  <si>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</si>
  <si>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</si>
  <si>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</si>
  <si>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</si>
  <si>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</si>
  <si>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</si>
  <si>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</si>
  <si>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</si>
  <si>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</si>
  <si>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</si>
  <si>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</si>
  <si>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</si>
  <si>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</si>
  <si>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</si>
  <si>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</si>
  <si>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</si>
  <si>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</si>
  <si>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</si>
  <si>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</si>
  <si>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</si>
  <si>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</si>
  <si>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</si>
  <si>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</si>
  <si>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</si>
  <si>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</si>
  <si>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</si>
  <si>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</si>
  <si>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</si>
  <si>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</si>
  <si>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</si>
  <si>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</si>
  <si>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</si>
  <si>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</si>
  <si>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</si>
  <si>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</si>
  <si>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</si>
  <si>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</si>
  <si>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</si>
  <si>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</si>
  <si>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</si>
  <si>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</si>
  <si>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</si>
  <si>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</si>
  <si>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</si>
  <si>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</si>
  <si>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</si>
  <si>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</si>
  <si>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</si>
  <si>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</si>
  <si>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</si>
  <si>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</si>
  <si>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</si>
  <si>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</si>
  <si>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</si>
  <si>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</si>
  <si>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</si>
  <si>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</si>
  <si>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</si>
  <si>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</si>
  <si>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</si>
  <si>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</si>
  <si>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</si>
  <si>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</si>
  <si>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</si>
  <si>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</si>
  <si>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</si>
  <si>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</si>
  <si>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</si>
  <si>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</si>
  <si>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</si>
  <si>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</si>
  <si>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</si>
  <si>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</si>
  <si>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</si>
  <si>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</si>
  <si>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</si>
  <si>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</si>
  <si>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</si>
  <si>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</si>
  <si>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</si>
  <si>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</si>
  <si>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</si>
  <si>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</si>
  <si>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</si>
  <si>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</si>
  <si>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</si>
  <si>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</si>
  <si>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</si>
  <si>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</si>
  <si>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</si>
  <si>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</si>
  <si>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</si>
  <si>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</si>
  <si>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</si>
  <si>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</si>
  <si>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</si>
  <si>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</si>
  <si>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</si>
  <si>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</si>
  <si>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</si>
  <si>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</si>
  <si>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</si>
  <si>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</si>
  <si>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</si>
  <si>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</si>
  <si>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</si>
  <si>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</si>
  <si>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</si>
  <si>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</si>
  <si>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</si>
  <si>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</si>
  <si>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</si>
  <si>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</si>
  <si>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</si>
  <si>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</si>
  <si>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</si>
  <si>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</si>
  <si>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</si>
  <si>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</si>
  <si>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</si>
  <si>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</si>
  <si>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</si>
  <si>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</si>
  <si>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</si>
  <si>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</si>
  <si>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</si>
  <si>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</si>
  <si>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</si>
  <si>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</si>
  <si>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</si>
  <si>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</si>
  <si>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</si>
  <si>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</si>
  <si>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</si>
  <si>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</si>
  <si>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</si>
  <si>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</si>
  <si>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</si>
  <si>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</si>
  <si>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</si>
  <si>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</si>
  <si>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</si>
  <si>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</si>
  <si>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</si>
  <si>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</si>
  <si>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</si>
  <si>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</si>
  <si>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</si>
  <si>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</si>
  <si>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</si>
  <si>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</si>
  <si>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</si>
  <si>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</si>
  <si>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</si>
  <si>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</si>
  <si>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</si>
  <si>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</si>
  <si>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</si>
  <si>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</si>
  <si>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</si>
  <si>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</si>
  <si>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</si>
  <si>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</si>
  <si>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</si>
  <si>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</si>
  <si>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</si>
  <si>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</si>
  <si>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</si>
  <si>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</si>
  <si>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</si>
  <si>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</si>
  <si>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</si>
  <si>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</si>
  <si>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</si>
  <si>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</si>
  <si>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</si>
  <si>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</si>
  <si>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</si>
  <si>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</si>
  <si>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</si>
  <si>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</si>
  <si>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</si>
  <si>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</si>
  <si>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</si>
  <si>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</si>
  <si>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</si>
  <si>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</si>
  <si>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</si>
  <si>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</si>
  <si>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</si>
  <si>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</si>
  <si>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</si>
  <si>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</si>
  <si>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</si>
  <si>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</si>
  <si>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</si>
  <si>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</si>
  <si>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</si>
  <si>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</si>
  <si>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</si>
  <si>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</si>
  <si>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</si>
  <si>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</si>
  <si>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</si>
  <si>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</si>
  <si>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</si>
  <si>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</si>
  <si>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</si>
  <si>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</si>
  <si>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</si>
  <si>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</si>
  <si>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</si>
  <si>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</si>
  <si>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</si>
  <si>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</si>
  <si>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</si>
  <si>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</si>
  <si>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</si>
  <si>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</si>
  <si>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</si>
  <si>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</si>
  <si>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</si>
  <si>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</si>
  <si>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</si>
  <si>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</si>
  <si>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</si>
  <si>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</si>
  <si>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</si>
  <si>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</si>
  <si>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</si>
  <si>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</si>
  <si>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</si>
  <si>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</si>
  <si>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</si>
  <si>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</si>
  <si>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</si>
  <si>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</si>
  <si>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</si>
  <si>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</si>
  <si>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</si>
  <si>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</si>
  <si>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</si>
  <si>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</si>
  <si>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</si>
  <si>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</si>
  <si>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</si>
  <si>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</si>
  <si>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</si>
  <si>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</si>
  <si>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</si>
  <si>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</si>
  <si>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</si>
  <si>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</si>
  <si>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</si>
  <si>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</si>
  <si>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</si>
  <si>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</si>
  <si>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</si>
  <si>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</si>
  <si>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</si>
  <si>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</si>
  <si>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</si>
  <si>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</si>
  <si>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</si>
  <si>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</si>
  <si>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</si>
  <si>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</si>
  <si>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</si>
  <si>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</si>
  <si>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</si>
  <si>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</si>
  <si>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</si>
  <si>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</si>
  <si>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</si>
  <si>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</si>
  <si>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</si>
  <si>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</si>
  <si>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</si>
  <si>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</si>
  <si>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</si>
  <si>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</si>
  <si>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</si>
  <si>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</si>
  <si>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</si>
  <si>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</si>
  <si>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</si>
  <si>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</si>
  <si>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</si>
  <si>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</si>
  <si>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</si>
  <si>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</si>
  <si>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</si>
  <si>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</si>
  <si>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</si>
  <si>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</si>
  <si>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</si>
  <si>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</si>
  <si>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</si>
  <si>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</si>
  <si>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</si>
  <si>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</si>
  <si>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</si>
  <si>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</si>
  <si>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</si>
  <si>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</si>
  <si>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</si>
  <si>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</si>
  <si>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</si>
  <si>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</si>
  <si>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</si>
  <si>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</si>
  <si>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</si>
  <si>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</si>
  <si>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</si>
  <si>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</si>
  <si>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</si>
  <si>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</si>
  <si>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</si>
  <si>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</si>
  <si>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</si>
  <si>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</si>
  <si>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</si>
  <si>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</si>
  <si>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</si>
  <si>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</si>
  <si>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</si>
  <si>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</si>
  <si>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</si>
  <si>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</si>
  <si>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</si>
  <si>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</si>
  <si>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</si>
  <si>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</si>
  <si>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</si>
  <si>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</si>
  <si>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</si>
  <si>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</si>
  <si>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</si>
  <si>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</si>
  <si>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</si>
  <si>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</si>
  <si>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</si>
  <si>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</si>
  <si>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</si>
  <si>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</si>
  <si>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</si>
  <si>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</si>
  <si>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</si>
  <si>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</si>
  <si>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</si>
  <si>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</si>
  <si>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</si>
  <si>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</si>
  <si>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</si>
  <si>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</si>
  <si>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</si>
  <si>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</si>
  <si>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</si>
  <si>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</si>
  <si>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</si>
  <si>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</si>
  <si>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</si>
  <si>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</si>
  <si>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</si>
  <si>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</si>
  <si>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</si>
  <si>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</si>
  <si>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</si>
  <si>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</si>
  <si>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</si>
  <si>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</si>
  <si>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</si>
  <si>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</si>
  <si>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</si>
  <si>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</si>
  <si>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</si>
  <si>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</si>
  <si>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</si>
  <si>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</si>
  <si>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</si>
  <si>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</si>
  <si>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</si>
  <si>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</si>
  <si>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</si>
  <si>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</si>
  <si>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</si>
  <si>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</si>
  <si>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</si>
  <si>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</si>
  <si>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</si>
  <si>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</si>
  <si>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</si>
  <si>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</si>
  <si>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</si>
  <si>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</si>
  <si>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</si>
  <si>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</si>
  <si>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</si>
  <si>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</si>
  <si>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</si>
  <si>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</si>
  <si>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</si>
  <si>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</si>
  <si>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</si>
  <si>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</si>
  <si>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</si>
  <si>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</si>
  <si>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</si>
  <si>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</si>
  <si>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</si>
  <si>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</si>
  <si>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</si>
  <si>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</si>
  <si>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</si>
  <si>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</si>
  <si>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</si>
  <si>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</si>
  <si>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</si>
  <si>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</si>
  <si>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</si>
  <si>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</si>
  <si>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</si>
  <si>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</si>
  <si>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</si>
  <si>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</si>
  <si>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</si>
  <si>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</si>
  <si>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</si>
  <si>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</si>
  <si>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</si>
  <si>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</si>
  <si>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</si>
  <si>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</si>
  <si>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</si>
  <si>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</si>
  <si>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</si>
  <si>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</si>
  <si>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</si>
  <si>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</si>
  <si>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</si>
  <si>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</si>
  <si>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</si>
  <si>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</si>
  <si>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</si>
  <si>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</si>
  <si>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</si>
  <si>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</si>
  <si>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</si>
  <si>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</si>
  <si>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</si>
  <si>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</si>
  <si>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</si>
  <si>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</si>
  <si>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</si>
  <si>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</si>
  <si>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</si>
  <si>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</si>
  <si>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</si>
  <si>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</si>
  <si>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</si>
  <si>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</si>
  <si>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</si>
  <si>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</si>
  <si>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</si>
  <si>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</si>
  <si>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</si>
  <si>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</si>
  <si>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</si>
  <si>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</si>
  <si>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</si>
  <si>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</si>
  <si>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</si>
  <si>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</si>
  <si>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</si>
  <si>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</si>
  <si>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</si>
  <si>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</si>
  <si>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</si>
  <si>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</si>
  <si>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</si>
  <si>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</si>
  <si>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</si>
  <si>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</si>
  <si>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</si>
  <si>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</si>
  <si>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</si>
  <si>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</si>
  <si>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</si>
  <si>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</si>
  <si>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</si>
  <si>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</si>
  <si>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</si>
  <si>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</si>
  <si>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</si>
  <si>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</si>
  <si>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</si>
  <si>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</si>
  <si>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</si>
  <si>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</si>
  <si>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</si>
  <si>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</si>
  <si>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</si>
  <si>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</si>
  <si>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</si>
  <si>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</si>
  <si>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</si>
  <si>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</si>
  <si>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</si>
  <si>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</si>
  <si>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</si>
  <si>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</si>
  <si>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</si>
  <si>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</si>
  <si>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</si>
  <si>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</si>
  <si>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</si>
  <si>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</si>
  <si>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</si>
  <si>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</si>
  <si>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</si>
  <si>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</si>
  <si>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</si>
  <si>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</si>
  <si>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</si>
  <si>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</si>
  <si>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</si>
  <si>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</si>
  <si>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</si>
  <si>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</si>
  <si>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</si>
  <si>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</si>
  <si>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</si>
  <si>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</si>
  <si>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</si>
  <si>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</si>
  <si>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</si>
  <si>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</si>
  <si>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</si>
  <si>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</si>
  <si>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</si>
  <si>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</si>
  <si>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</si>
  <si>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</si>
  <si>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</si>
  <si>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</si>
  <si>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</si>
  <si>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</si>
  <si>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</si>
  <si>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</si>
  <si>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</si>
  <si>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</si>
  <si>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</si>
  <si>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</si>
  <si>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</si>
  <si>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</si>
  <si>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</si>
  <si>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</si>
  <si>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</si>
  <si>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</si>
  <si>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</si>
  <si>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</si>
  <si>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</si>
  <si>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</si>
  <si>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</si>
  <si>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</si>
  <si>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</si>
  <si>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</si>
  <si>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</si>
  <si>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</si>
  <si>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</si>
  <si>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</si>
  <si>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</si>
  <si>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</si>
  <si>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</si>
  <si>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</si>
  <si>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</si>
  <si>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</si>
  <si>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</si>
  <si>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</si>
  <si>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</si>
  <si>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</si>
  <si>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</si>
  <si>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</si>
  <si>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</si>
  <si>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</si>
  <si>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</si>
  <si>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</si>
  <si>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</si>
  <si>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</si>
  <si>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</si>
  <si>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</si>
  <si>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</si>
  <si>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</si>
  <si>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</si>
  <si>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</si>
  <si>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</si>
  <si>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</si>
  <si>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</si>
  <si>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</si>
  <si>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</si>
  <si>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</si>
  <si>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</si>
  <si>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</si>
  <si>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</si>
  <si>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</si>
  <si>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</si>
  <si>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</si>
  <si>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</si>
  <si>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</si>
  <si>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</si>
  <si>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</si>
  <si>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</si>
  <si>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</si>
  <si>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</si>
  <si>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</si>
  <si>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</si>
  <si>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</si>
  <si>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</si>
  <si>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</si>
  <si>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</si>
  <si>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</si>
  <si>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</si>
  <si>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</si>
  <si>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</si>
  <si>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</si>
  <si>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</si>
  <si>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</si>
  <si>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</si>
  <si>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</si>
  <si>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</si>
  <si>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</si>
  <si>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</si>
  <si>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</si>
  <si>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</si>
  <si>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</si>
  <si>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</si>
  <si>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</si>
  <si>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</si>
  <si>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</si>
  <si>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</si>
  <si>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</si>
  <si>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</si>
  <si>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</si>
  <si>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</si>
  <si>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</si>
  <si>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</si>
  <si>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</si>
  <si>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</si>
  <si>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</si>
  <si>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</si>
  <si>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</si>
  <si>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</si>
  <si>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</si>
  <si>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</si>
  <si>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</si>
  <si>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</si>
  <si>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</si>
  <si>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</si>
  <si>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</si>
  <si>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</si>
  <si>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</si>
  <si>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</si>
  <si>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</si>
  <si>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</si>
  <si>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</si>
  <si>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</si>
  <si>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</si>
  <si>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</si>
  <si>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</si>
  <si>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</si>
  <si>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</si>
  <si>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</si>
  <si>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</si>
  <si>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</si>
  <si>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</si>
  <si>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</si>
  <si>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</si>
  <si>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</si>
  <si>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</si>
  <si>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</si>
  <si>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</si>
  <si>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</si>
  <si>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</si>
  <si>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</si>
  <si>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</si>
  <si>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</si>
  <si>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</si>
  <si>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</si>
  <si>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</si>
  <si>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</si>
  <si>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</si>
  <si>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</si>
  <si>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</si>
  <si>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</si>
  <si>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</si>
  <si>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</si>
  <si>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</si>
  <si>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</si>
  <si>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</si>
  <si>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</si>
  <si>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</si>
  <si>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</si>
  <si>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</si>
  <si>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</si>
  <si>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</si>
  <si>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</si>
  <si>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</si>
  <si>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</si>
  <si>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</si>
  <si>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</si>
  <si>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</si>
  <si>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</si>
  <si>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</si>
  <si>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</si>
  <si>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</si>
  <si>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</si>
  <si>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</si>
  <si>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</si>
  <si>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</si>
  <si>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</si>
  <si>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</si>
  <si>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</si>
  <si>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</si>
  <si>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</si>
  <si>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</si>
  <si>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</si>
  <si>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</si>
  <si>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</si>
  <si>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</si>
  <si>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</si>
  <si>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</si>
  <si>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</si>
  <si>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</si>
  <si>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</si>
  <si>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</si>
  <si>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</si>
  <si>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</si>
  <si>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</si>
  <si>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</si>
  <si>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</si>
  <si>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</si>
  <si>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</si>
  <si>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</si>
  <si>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</si>
  <si>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</si>
  <si>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</si>
  <si>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</si>
  <si>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</si>
  <si>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</si>
  <si>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</si>
  <si>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</si>
  <si>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</si>
  <si>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</si>
  <si>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</si>
  <si>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</si>
  <si>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</si>
  <si>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</si>
  <si>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</si>
  <si>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</si>
  <si>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</si>
  <si>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</si>
  <si>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</si>
  <si>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</si>
  <si>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</si>
  <si>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</si>
  <si>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</si>
  <si>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</si>
  <si>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</si>
  <si>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</si>
  <si>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</si>
  <si>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</si>
  <si>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</si>
  <si>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</si>
  <si>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</si>
  <si>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</si>
  <si>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</si>
  <si>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</si>
  <si>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</si>
  <si>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</si>
  <si>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</si>
  <si>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</si>
  <si>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</si>
  <si>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</si>
  <si>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</si>
  <si>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</si>
  <si>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</si>
  <si>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</si>
  <si>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</si>
  <si>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</si>
  <si>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</si>
  <si>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</si>
  <si>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</si>
  <si>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</si>
  <si>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</si>
  <si>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</si>
  <si>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</si>
  <si>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</si>
  <si>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</si>
  <si>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</si>
  <si>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</si>
  <si>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</si>
  <si>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</si>
  <si>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</si>
  <si>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</si>
  <si>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</si>
  <si>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</si>
  <si>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</si>
  <si>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</si>
  <si>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</si>
  <si>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</si>
  <si>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</si>
  <si>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</si>
  <si>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</si>
  <si>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</si>
  <si>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</si>
  <si>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</si>
  <si>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</si>
  <si>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</si>
  <si>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</si>
  <si>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</si>
  <si>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</si>
  <si>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</si>
  <si>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</si>
  <si>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</si>
  <si>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</si>
  <si>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</si>
  <si>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</si>
  <si>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</si>
  <si>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</si>
  <si>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</si>
  <si>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</si>
  <si>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</si>
  <si>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</si>
  <si>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</si>
  <si>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</si>
  <si>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</si>
  <si>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</si>
  <si>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</si>
  <si>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</si>
  <si>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</si>
  <si>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</si>
  <si>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</si>
  <si>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</si>
  <si>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</si>
  <si>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</si>
  <si>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</si>
  <si>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</si>
  <si>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</si>
  <si>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</si>
  <si>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</si>
  <si>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</si>
  <si>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</si>
  <si>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</si>
  <si>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</si>
  <si>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</si>
  <si>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</si>
  <si>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</si>
  <si>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</si>
  <si>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</si>
  <si>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</si>
  <si>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</si>
  <si>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</si>
  <si>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</si>
  <si>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</si>
  <si>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</si>
  <si>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</si>
  <si>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</si>
  <si>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</si>
  <si>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</si>
  <si>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</si>
  <si>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</si>
  <si>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</si>
  <si>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</si>
  <si>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</si>
  <si>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</si>
  <si>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</si>
  <si>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</si>
  <si>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</si>
  <si>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</si>
  <si>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</si>
  <si>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</si>
  <si>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</si>
  <si>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</si>
  <si>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</si>
  <si>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</si>
  <si>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</si>
  <si>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</si>
  <si>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</si>
  <si>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</si>
  <si>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</si>
  <si>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</si>
  <si>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</si>
  <si>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</si>
  <si>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</si>
  <si>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</si>
  <si>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</si>
  <si>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</si>
  <si>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</si>
  <si>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</si>
  <si>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</si>
  <si>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</si>
  <si>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</si>
  <si>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</si>
  <si>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</si>
  <si>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</si>
  <si>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</si>
  <si>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</si>
  <si>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</si>
  <si>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</si>
  <si>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</si>
  <si>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</si>
  <si>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</si>
  <si>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</si>
  <si>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</si>
  <si>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</si>
  <si>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</si>
  <si>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</si>
  <si>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</si>
  <si>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</si>
  <si>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</si>
  <si>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</si>
  <si>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</si>
  <si>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</si>
  <si>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</si>
  <si>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</si>
  <si>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</si>
  <si>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</si>
  <si>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</si>
  <si>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</si>
  <si>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</si>
  <si>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</si>
  <si>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</si>
  <si>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</si>
  <si>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</si>
  <si>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</si>
  <si>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</si>
  <si>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</si>
  <si>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</si>
  <si>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</si>
  <si>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</si>
  <si>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</si>
  <si>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</si>
  <si>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</si>
  <si>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</si>
  <si>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</si>
  <si>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</si>
  <si>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</si>
  <si>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</si>
  <si>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</si>
  <si>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</si>
  <si>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</si>
  <si>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</si>
  <si>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</si>
  <si>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</si>
  <si>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</si>
  <si>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</si>
  <si>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</si>
  <si>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</si>
  <si>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</si>
  <si>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</si>
  <si>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</si>
  <si>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</si>
  <si>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</si>
  <si>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</si>
  <si>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</si>
  <si>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</si>
  <si>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</si>
  <si>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</si>
  <si>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</si>
  <si>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</si>
  <si>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</si>
  <si>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</si>
  <si>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</si>
  <si>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</si>
  <si>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</si>
  <si>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</si>
  <si>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</si>
  <si>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</si>
  <si>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</si>
  <si>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</si>
  <si>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</si>
  <si>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</si>
  <si>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</si>
  <si>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</si>
  <si>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</si>
  <si>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</si>
  <si>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</si>
  <si>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</si>
  <si>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</si>
  <si>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</si>
  <si>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</si>
  <si>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</si>
  <si>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</si>
  <si>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</si>
  <si>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</si>
  <si>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</si>
  <si>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</si>
  <si>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</si>
  <si>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</si>
  <si>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</si>
  <si>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</si>
  <si>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</si>
  <si>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</si>
  <si>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</si>
  <si>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</si>
  <si>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</si>
  <si>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</si>
  <si>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</si>
  <si>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</si>
  <si>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</si>
  <si>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</si>
  <si>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</si>
  <si>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</si>
  <si>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</si>
  <si>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</si>
  <si>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</si>
  <si>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</si>
  <si>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</si>
  <si>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</si>
  <si>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</si>
  <si>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</si>
  <si>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</si>
  <si>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</si>
  <si>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</si>
  <si>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</si>
  <si>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</si>
  <si>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</si>
  <si>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</si>
  <si>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</si>
  <si>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</si>
  <si>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</si>
  <si>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</si>
  <si>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</si>
  <si>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</si>
  <si>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</si>
  <si>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</si>
  <si>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</si>
  <si>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</si>
  <si>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</si>
  <si>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</si>
  <si>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</si>
  <si>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</si>
  <si>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</si>
  <si>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</si>
  <si>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</si>
  <si>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</si>
  <si>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</si>
  <si>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</si>
  <si>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</si>
  <si>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</si>
  <si>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</si>
  <si>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</si>
  <si>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</si>
  <si>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</si>
  <si>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</si>
  <si>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</si>
  <si>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</si>
  <si>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</si>
  <si>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</si>
  <si>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</si>
  <si>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</si>
  <si>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</si>
  <si>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</si>
  <si>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</si>
  <si>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</si>
  <si>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</si>
  <si>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</si>
  <si>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</si>
  <si>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</si>
  <si>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</si>
  <si>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</si>
  <si>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</si>
  <si>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</si>
  <si>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</si>
  <si>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</si>
  <si>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</si>
  <si>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</si>
  <si>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</si>
  <si>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</si>
  <si>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</si>
  <si>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</si>
  <si>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</si>
  <si>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</si>
  <si>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</si>
  <si>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</si>
  <si>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</si>
  <si>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</si>
  <si>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</si>
  <si>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</si>
  <si>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</si>
  <si>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</si>
  <si>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</si>
  <si>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</si>
  <si>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</si>
  <si>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</si>
  <si>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</si>
  <si>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</si>
  <si>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</si>
  <si>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</si>
  <si>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</si>
  <si>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</si>
  <si>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</si>
  <si>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</si>
  <si>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</si>
  <si>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</si>
  <si>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</si>
  <si>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</si>
  <si>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</si>
  <si>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</si>
  <si>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</si>
  <si>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</si>
  <si>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</si>
  <si>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</si>
  <si>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</si>
  <si>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</si>
  <si>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</si>
  <si>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</si>
  <si>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</si>
  <si>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</si>
  <si>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</si>
  <si>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</si>
  <si>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</si>
  <si>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</si>
  <si>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</si>
  <si>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</si>
  <si>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</si>
  <si>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</si>
  <si>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</si>
  <si>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</si>
  <si>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</si>
  <si>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</si>
  <si>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</si>
  <si>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</si>
  <si>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</si>
  <si>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</si>
  <si>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</si>
  <si>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</si>
  <si>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</si>
  <si>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</si>
  <si>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</si>
  <si>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</si>
  <si>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</si>
  <si>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</si>
  <si>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</si>
  <si>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</si>
  <si>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</si>
  <si>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</si>
  <si>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</si>
  <si>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</si>
  <si>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</si>
  <si>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</si>
  <si>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</si>
  <si>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</si>
  <si>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</si>
  <si>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</si>
  <si>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</si>
  <si>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</si>
  <si>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</si>
  <si>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</si>
  <si>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</si>
  <si>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</si>
  <si>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</si>
  <si>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</si>
  <si>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</si>
  <si>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</si>
  <si>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</si>
  <si>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</si>
  <si>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</si>
  <si>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</si>
  <si>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</si>
  <si>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</si>
  <si>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</si>
  <si>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</si>
  <si>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</si>
  <si>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</si>
  <si>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</si>
  <si>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</si>
  <si>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</si>
  <si>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</si>
  <si>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</si>
  <si>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</si>
  <si>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</si>
  <si>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</si>
  <si>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</si>
  <si>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</si>
  <si>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</si>
  <si>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</si>
  <si>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</si>
  <si>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</si>
  <si>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</si>
  <si>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</si>
  <si>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</si>
  <si>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</si>
  <si>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</si>
  <si>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</si>
  <si>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</si>
  <si>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</si>
  <si>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</si>
  <si>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</si>
  <si>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</si>
  <si>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</si>
  <si>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</si>
  <si>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</si>
  <si>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</si>
  <si>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</si>
  <si>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</si>
  <si>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</si>
  <si>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</si>
  <si>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</si>
  <si>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</si>
  <si>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</si>
  <si>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</si>
  <si>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</si>
  <si>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</si>
  <si>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</si>
  <si>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</si>
  <si>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</si>
  <si>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</si>
  <si>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</si>
  <si>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</si>
  <si>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</si>
  <si>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</si>
  <si>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</si>
  <si>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</si>
  <si>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</si>
  <si>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</si>
  <si>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</si>
  <si>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</si>
  <si>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</si>
  <si>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</si>
  <si>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</si>
  <si>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</si>
  <si>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</si>
  <si>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</si>
  <si>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</si>
  <si>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</si>
  <si>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</si>
  <si>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</si>
  <si>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</si>
  <si>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</si>
  <si>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</si>
  <si>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</si>
  <si>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</si>
  <si>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</si>
  <si>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</si>
  <si>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</si>
  <si>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</si>
  <si>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</si>
  <si>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</si>
  <si>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</si>
  <si>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</si>
  <si>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</si>
  <si>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</si>
  <si>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</si>
  <si>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</si>
  <si>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</si>
  <si>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</si>
  <si>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</si>
  <si>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</si>
  <si>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</si>
  <si>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</si>
  <si>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</si>
  <si>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</si>
  <si>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</si>
  <si>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</si>
  <si>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</si>
  <si>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</si>
  <si>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</si>
  <si>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</si>
  <si>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</si>
  <si>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</si>
  <si>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</si>
  <si>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</si>
  <si>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</si>
  <si>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</si>
  <si>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</si>
  <si>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</si>
  <si>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</si>
  <si>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</si>
  <si>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</si>
  <si>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</si>
  <si>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</si>
  <si>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</si>
  <si>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</si>
  <si>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</si>
  <si>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</si>
  <si>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</si>
  <si>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</si>
  <si>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</si>
  <si>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</si>
  <si>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</si>
  <si>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</si>
  <si>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</si>
  <si>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</si>
  <si>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</si>
  <si>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</si>
  <si>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</si>
  <si>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</si>
  <si>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</si>
  <si>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</si>
  <si>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</si>
  <si>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</si>
  <si>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</si>
  <si>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</si>
  <si>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</si>
  <si>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</si>
  <si>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</si>
  <si>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</si>
  <si>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</si>
  <si>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</si>
  <si>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</si>
  <si>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</si>
  <si>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</si>
  <si>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</si>
  <si>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</si>
  <si>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</si>
  <si>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</si>
  <si>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</si>
  <si>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</si>
  <si>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</si>
  <si>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</si>
  <si>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</si>
  <si>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</si>
  <si>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</si>
  <si>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</si>
  <si>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</si>
  <si>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</si>
  <si>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</si>
  <si>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</si>
  <si>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</si>
  <si>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</si>
  <si>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</si>
  <si>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</si>
  <si>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</si>
  <si>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</si>
  <si>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</si>
  <si>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</si>
  <si>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</si>
  <si>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</si>
  <si>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</si>
  <si>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</si>
  <si>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</si>
  <si>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</si>
  <si>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</si>
  <si>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</si>
  <si>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</si>
  <si>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</si>
  <si>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</si>
  <si>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</si>
  <si>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</si>
  <si>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</si>
  <si>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</si>
  <si>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</si>
  <si>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</si>
  <si>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</si>
  <si>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</si>
  <si>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</si>
  <si>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</si>
  <si>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</si>
  <si>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</si>
  <si>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</si>
  <si>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</si>
  <si>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</si>
  <si>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</si>
  <si>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</si>
  <si>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</si>
  <si>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</si>
  <si>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</si>
  <si>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</si>
  <si>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</si>
  <si>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</si>
  <si>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</si>
  <si>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</si>
  <si>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</si>
  <si>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</si>
  <si>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</si>
  <si>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</si>
  <si>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</si>
  <si>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</si>
  <si>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</si>
  <si>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</si>
  <si>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</si>
  <si>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</si>
  <si>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</si>
  <si>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</si>
  <si>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</si>
  <si>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</si>
  <si>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</si>
  <si>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</si>
  <si>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</si>
  <si>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</si>
  <si>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</si>
  <si>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</si>
  <si>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</si>
  <si>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</si>
  <si>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</si>
  <si>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</si>
  <si>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</si>
  <si>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</si>
  <si>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</si>
  <si>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</si>
  <si>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</si>
  <si>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</si>
  <si>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</si>
  <si>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</si>
  <si>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</si>
  <si>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</si>
  <si>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</si>
  <si>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</si>
  <si>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</si>
  <si>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</si>
  <si>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</si>
  <si>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</si>
  <si>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</si>
  <si>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</si>
  <si>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</si>
  <si>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</si>
  <si>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</si>
  <si>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</si>
  <si>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</si>
  <si>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</si>
  <si>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</si>
  <si>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</si>
  <si>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</si>
  <si>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</si>
  <si>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</si>
  <si>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</si>
  <si>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</si>
  <si>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</si>
  <si>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</si>
  <si>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</si>
  <si>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</si>
  <si>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</si>
  <si>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</si>
  <si>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</si>
  <si>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</si>
  <si>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</si>
  <si>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</si>
  <si>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</si>
  <si>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</si>
  <si>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</si>
  <si>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</si>
  <si>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</si>
  <si>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</si>
  <si>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</si>
  <si>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</si>
  <si>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</si>
  <si>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</si>
  <si>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</si>
  <si>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</si>
  <si>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</si>
  <si>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</si>
  <si>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</si>
  <si>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</si>
  <si>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</si>
  <si>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</si>
  <si>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</si>
  <si>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</si>
  <si>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</si>
  <si>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</si>
  <si>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</si>
  <si>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</si>
  <si>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</si>
  <si>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</si>
  <si>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</si>
  <si>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</si>
  <si>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</si>
  <si>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</si>
  <si>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</si>
  <si>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</si>
  <si>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</si>
  <si>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</si>
  <si>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</si>
  <si>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</si>
  <si>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</si>
  <si>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</si>
  <si>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</si>
  <si>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</si>
  <si>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</si>
  <si>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</si>
  <si>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</si>
  <si>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</si>
  <si>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</si>
  <si>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</si>
  <si>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</si>
  <si>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</si>
  <si>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</si>
  <si>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</si>
  <si>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</si>
  <si>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</si>
  <si>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</si>
  <si>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</si>
  <si>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</si>
  <si>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</si>
  <si>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</si>
  <si>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</si>
  <si>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</si>
  <si>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</si>
  <si>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</si>
  <si>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</si>
  <si>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</si>
  <si>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</si>
  <si>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</si>
  <si>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</si>
  <si>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</si>
  <si>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</si>
  <si>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</si>
  <si>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</si>
  <si>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</si>
  <si>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</si>
  <si>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</si>
  <si>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</si>
  <si>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</si>
  <si>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</si>
  <si>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</si>
  <si>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</si>
  <si>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</si>
  <si>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</si>
  <si>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</si>
  <si>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</si>
  <si>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</si>
  <si>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</si>
  <si>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</si>
  <si>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</si>
  <si>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</si>
  <si>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</si>
  <si>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</si>
  <si>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</si>
  <si>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</si>
  <si>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</si>
  <si>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</si>
  <si>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</si>
  <si>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</si>
  <si>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</si>
  <si>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</si>
  <si>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</si>
  <si>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</si>
  <si>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</si>
  <si>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</si>
  <si>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</si>
  <si>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</si>
  <si>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</si>
  <si>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</si>
  <si>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</si>
  <si>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</si>
  <si>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</si>
  <si>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</si>
  <si>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</si>
  <si>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</si>
  <si>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</si>
  <si>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</si>
  <si>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</si>
  <si>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</si>
  <si>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</si>
  <si>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</si>
  <si>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</si>
  <si>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</si>
  <si>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</si>
  <si>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</si>
  <si>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</si>
  <si>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</si>
  <si>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</si>
  <si>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</si>
  <si>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</si>
  <si>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</si>
  <si>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</si>
  <si>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</si>
  <si>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</si>
  <si>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</si>
  <si>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</si>
  <si>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</si>
  <si>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</si>
  <si>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</si>
  <si>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</si>
  <si>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</si>
  <si>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</si>
  <si>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</si>
  <si>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</si>
  <si>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</si>
  <si>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</si>
  <si>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</si>
  <si>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</si>
  <si>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</si>
  <si>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</si>
  <si>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</si>
  <si>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</si>
  <si>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</si>
  <si>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</si>
  <si>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</si>
  <si>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</si>
  <si>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</si>
  <si>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</si>
  <si>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</si>
  <si>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</si>
  <si>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</si>
  <si>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</si>
  <si>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</si>
  <si>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</si>
  <si>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</si>
  <si>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</si>
  <si>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</si>
  <si>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</si>
  <si>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</si>
  <si>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</si>
  <si>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</si>
  <si>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</si>
  <si>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</si>
  <si>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</si>
  <si>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</si>
  <si>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</si>
  <si>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</si>
  <si>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</si>
  <si>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</si>
  <si>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</si>
  <si>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</si>
  <si>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</si>
  <si>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</si>
  <si>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</si>
  <si>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</si>
  <si>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</si>
  <si>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</si>
  <si>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</si>
  <si>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</si>
  <si>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</si>
  <si>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</si>
  <si>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</si>
  <si>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</si>
  <si>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</si>
  <si>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</si>
  <si>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</si>
  <si>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</si>
  <si>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</si>
  <si>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</si>
  <si>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</si>
  <si>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</si>
  <si>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</si>
  <si>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</si>
  <si>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</si>
  <si>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</si>
  <si>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</si>
  <si>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</si>
  <si>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</si>
  <si>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</si>
  <si>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</si>
  <si>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</si>
  <si>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</si>
  <si>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</si>
  <si>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</si>
  <si>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</si>
  <si>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</si>
  <si>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</si>
  <si>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</si>
  <si>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</si>
  <si>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</si>
  <si>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</si>
  <si>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</si>
  <si>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</si>
  <si>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</si>
  <si>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</si>
  <si>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</si>
  <si>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</si>
  <si>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</si>
  <si>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</si>
  <si>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</si>
  <si>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</si>
  <si>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</si>
  <si>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</si>
  <si>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</si>
  <si>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</si>
  <si>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</si>
  <si>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</si>
  <si>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</si>
  <si>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</si>
  <si>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</si>
  <si>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</si>
  <si>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</si>
  <si>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</si>
  <si>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</si>
  <si>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</si>
  <si>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</si>
  <si>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</si>
  <si>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</si>
  <si>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</si>
  <si>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</si>
  <si>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</si>
  <si>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</si>
  <si>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</si>
  <si>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</si>
  <si>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</si>
  <si>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</si>
  <si>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</si>
  <si>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</si>
  <si>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</si>
  <si>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</si>
  <si>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</si>
  <si>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</si>
  <si>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</si>
  <si>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</si>
  <si>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</si>
  <si>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</si>
  <si>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</si>
  <si>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</si>
  <si>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</si>
  <si>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</si>
  <si>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</si>
  <si>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</si>
  <si>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</si>
  <si>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</si>
  <si>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</si>
  <si>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</si>
  <si>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</si>
  <si>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</si>
  <si>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</si>
  <si>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</si>
  <si>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</si>
  <si>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</si>
  <si>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</si>
  <si>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</si>
  <si>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</si>
  <si>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</si>
  <si>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</si>
  <si>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</si>
  <si>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</si>
  <si>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</si>
  <si>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</si>
  <si>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</si>
  <si>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</si>
  <si>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</si>
  <si>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</si>
  <si>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</si>
  <si>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</si>
  <si>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</si>
  <si>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</si>
  <si>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</si>
  <si>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</si>
  <si>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</si>
  <si>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</si>
  <si>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</si>
  <si>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</si>
  <si>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</si>
  <si>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</si>
  <si>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</si>
  <si>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</si>
  <si>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</si>
  <si>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</si>
  <si>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</si>
  <si>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</si>
  <si>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</si>
  <si>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</si>
  <si>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</si>
  <si>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</si>
  <si>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</si>
  <si>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</si>
  <si>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</si>
  <si>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</si>
  <si>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</si>
  <si>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</si>
  <si>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</si>
  <si>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</si>
  <si>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</si>
  <si>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</si>
  <si>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</si>
  <si>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</si>
  <si>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</si>
  <si>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</si>
  <si>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</si>
  <si>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</si>
  <si>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</si>
  <si>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</si>
  <si>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</si>
  <si>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</si>
  <si>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</si>
  <si>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</si>
  <si>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</si>
  <si>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</si>
  <si>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</si>
  <si>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</si>
  <si>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</si>
  <si>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</si>
  <si>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</si>
  <si>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</si>
  <si>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</si>
  <si>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</si>
  <si>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</si>
  <si>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</si>
  <si>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</si>
  <si>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</si>
  <si>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</si>
  <si>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</si>
  <si>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</si>
  <si>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</si>
  <si>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</si>
  <si>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</si>
  <si>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</si>
  <si>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</si>
  <si>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</si>
  <si>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</si>
  <si>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</si>
  <si>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</si>
  <si>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</si>
  <si>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</si>
  <si>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</si>
  <si>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</si>
  <si>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</si>
  <si>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</si>
  <si>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</si>
  <si>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</si>
  <si>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</si>
  <si>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</si>
  <si>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</si>
  <si>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</si>
  <si>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</si>
  <si>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</si>
  <si>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</si>
  <si>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</si>
  <si>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</si>
  <si>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</si>
  <si>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</si>
  <si>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</si>
  <si>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</si>
  <si>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</si>
  <si>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</si>
  <si>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</si>
  <si>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</si>
  <si>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</si>
  <si>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</si>
  <si>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</si>
  <si>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</si>
  <si>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</si>
  <si>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</si>
  <si>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</si>
  <si>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</si>
  <si>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</si>
  <si>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</si>
  <si>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</si>
  <si>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</si>
  <si>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</si>
  <si>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</si>
  <si>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</si>
  <si>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</si>
  <si>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</si>
  <si>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</si>
  <si>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</si>
  <si>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</si>
  <si>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</si>
  <si>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</si>
  <si>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</si>
  <si>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</si>
  <si>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</si>
  <si>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</si>
  <si>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</si>
  <si>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</si>
  <si>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</si>
  <si>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</si>
  <si>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</si>
  <si>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</si>
  <si>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</si>
  <si>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</si>
  <si>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</si>
  <si>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</si>
  <si>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</si>
  <si>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</si>
  <si>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</si>
  <si>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</si>
  <si>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</si>
  <si>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</si>
  <si>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</si>
  <si>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</si>
  <si>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</si>
  <si>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</si>
  <si>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</si>
  <si>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</si>
  <si>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</si>
  <si>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</si>
  <si>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</si>
  <si>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</si>
  <si>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</si>
  <si>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</si>
  <si>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</si>
  <si>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</si>
  <si>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</si>
  <si>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</si>
  <si>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</si>
  <si>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</si>
  <si>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</si>
  <si>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</si>
  <si>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</si>
  <si>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</si>
  <si>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</si>
  <si>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</si>
  <si>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</si>
  <si>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</si>
  <si>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</si>
  <si>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</si>
  <si>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</si>
  <si>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</si>
  <si>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</si>
  <si>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</si>
  <si>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</si>
  <si>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</si>
  <si>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</si>
  <si>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</si>
  <si>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</si>
  <si>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</si>
  <si>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</si>
  <si>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</si>
  <si>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</si>
  <si>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</si>
  <si>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</si>
  <si>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</si>
  <si>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</si>
  <si>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</si>
  <si>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</si>
  <si>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</si>
  <si>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</si>
  <si>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</si>
  <si>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</si>
  <si>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</si>
  <si>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</si>
  <si>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</si>
  <si>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</si>
  <si>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</si>
  <si>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</si>
  <si>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</si>
  <si>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</si>
  <si>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</si>
  <si>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</si>
  <si>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</si>
  <si>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</si>
  <si>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</si>
  <si>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</si>
  <si>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</si>
  <si>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</si>
  <si>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</si>
  <si>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</si>
  <si>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</si>
  <si>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</si>
  <si>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</si>
  <si>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</si>
  <si>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</si>
  <si>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</si>
  <si>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</si>
  <si>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</si>
  <si>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</si>
  <si>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</si>
  <si>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</si>
  <si>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</si>
  <si>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</si>
  <si>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</si>
  <si>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</si>
  <si>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</si>
  <si>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</si>
  <si>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</si>
  <si>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</si>
  <si>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</si>
  <si>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</si>
  <si>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</si>
  <si>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</si>
  <si>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</si>
  <si>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</si>
  <si>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</si>
  <si>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</si>
  <si>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</si>
  <si>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</si>
  <si>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</si>
  <si>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</si>
  <si>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</si>
  <si>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</si>
  <si>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</si>
  <si>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</si>
  <si>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</si>
  <si>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</si>
  <si>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</si>
  <si>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</si>
  <si>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</si>
  <si>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</si>
  <si>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</si>
  <si>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</si>
  <si>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</si>
  <si>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</si>
  <si>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</si>
  <si>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</si>
  <si>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</si>
  <si>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</si>
  <si>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</si>
  <si>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</si>
  <si>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</si>
  <si>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</si>
  <si>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</si>
  <si>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</si>
  <si>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</si>
  <si>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</si>
  <si>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</si>
  <si>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</si>
  <si>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</si>
  <si>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</si>
  <si>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</si>
  <si>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</si>
  <si>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</si>
  <si>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</si>
  <si>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</si>
  <si>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</si>
  <si>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</si>
  <si>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</si>
  <si>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</si>
  <si>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</si>
  <si>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</si>
  <si>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</si>
  <si>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</si>
  <si>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</si>
  <si>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</si>
  <si>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</si>
  <si>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</si>
  <si>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</si>
  <si>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</si>
  <si>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</si>
  <si>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</si>
  <si>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</si>
  <si>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</si>
  <si>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</si>
  <si>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</si>
  <si>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</si>
  <si>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</si>
  <si>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</si>
  <si>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</si>
  <si>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</si>
  <si>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</si>
  <si>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</si>
  <si>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</si>
  <si>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</si>
  <si>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</si>
  <si>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</si>
  <si>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</si>
  <si>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</si>
  <si>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</si>
  <si>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</si>
  <si>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</si>
  <si>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</si>
  <si>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</si>
  <si>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</si>
  <si>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</si>
  <si>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</si>
  <si>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</si>
  <si>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</si>
  <si>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</si>
  <si>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</si>
  <si>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</si>
  <si>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</si>
  <si>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</si>
  <si>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</si>
  <si>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</si>
  <si>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</si>
  <si>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</si>
  <si>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</si>
  <si>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</si>
  <si>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</si>
  <si>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</si>
  <si>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</si>
  <si>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</si>
  <si>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</si>
  <si>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</si>
  <si>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</si>
  <si>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</si>
  <si>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</si>
  <si>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</si>
  <si>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</si>
  <si>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</si>
  <si>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</si>
  <si>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</si>
  <si>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</si>
  <si>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</si>
  <si>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</si>
  <si>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</si>
  <si>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</si>
  <si>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</si>
  <si>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</si>
  <si>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</si>
  <si>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</si>
  <si>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</si>
  <si>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</si>
  <si>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</si>
  <si>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</si>
  <si>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</si>
  <si>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</si>
  <si>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</si>
  <si>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</si>
  <si>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</si>
  <si>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</si>
  <si>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</si>
  <si>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</si>
  <si>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</si>
  <si>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</si>
  <si>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</si>
  <si>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</si>
  <si>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</si>
  <si>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</si>
  <si>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</si>
  <si>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</si>
  <si>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</si>
  <si>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</si>
  <si>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</si>
  <si>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</si>
  <si>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</si>
  <si>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</si>
  <si>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</si>
  <si>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</si>
  <si>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</si>
  <si>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</si>
  <si>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</si>
  <si>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</si>
  <si>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</si>
  <si>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</si>
  <si>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</si>
  <si>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</si>
  <si>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</si>
  <si>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</si>
  <si>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</si>
  <si>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</si>
  <si>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</si>
  <si>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</si>
  <si>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</si>
  <si>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</si>
  <si>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</si>
  <si>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</si>
  <si>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</si>
  <si>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</si>
  <si>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</si>
  <si>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</si>
  <si>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</si>
  <si>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</si>
  <si>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</si>
  <si>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</si>
  <si>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</si>
  <si>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</si>
  <si>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</si>
  <si>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</si>
  <si>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</si>
  <si>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</si>
  <si>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</si>
  <si>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</si>
  <si>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</si>
  <si>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</si>
  <si>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</si>
  <si>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</si>
  <si>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</si>
  <si>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</si>
  <si>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</si>
  <si>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</si>
  <si>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</si>
  <si>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</si>
  <si>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</si>
  <si>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</si>
  <si>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</si>
  <si>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</si>
  <si>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</si>
  <si>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</si>
  <si>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</si>
  <si>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</si>
  <si>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</si>
  <si>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</si>
  <si>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</si>
  <si>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</si>
  <si>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</si>
  <si>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</si>
  <si>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</si>
  <si>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</si>
  <si>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</si>
  <si>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</si>
  <si>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</si>
  <si>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</si>
  <si>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</si>
  <si>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</si>
  <si>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</si>
  <si>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</si>
  <si>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</si>
  <si>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</si>
  <si>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</si>
  <si>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</si>
  <si>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</si>
  <si>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</si>
  <si>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</si>
  <si>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</si>
  <si>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</si>
  <si>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</si>
  <si>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</si>
  <si>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</si>
  <si>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</si>
  <si>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</si>
  <si>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</si>
  <si>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</si>
  <si>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</si>
  <si>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</si>
  <si>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</si>
  <si>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</si>
  <si>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</si>
  <si>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</si>
  <si>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</si>
  <si>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</si>
  <si>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</si>
  <si>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</si>
  <si>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</si>
  <si>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</si>
  <si>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</si>
  <si>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</si>
  <si>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</si>
  <si>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</si>
  <si>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</si>
  <si>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</si>
  <si>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</si>
  <si>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</si>
  <si>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</si>
  <si>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</si>
  <si>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</si>
  <si>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</si>
  <si>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</si>
  <si>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</si>
  <si>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</si>
  <si>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</si>
  <si>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</si>
  <si>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</si>
  <si>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</si>
  <si>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</si>
  <si>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</si>
  <si>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</si>
  <si>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</si>
  <si>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</si>
  <si>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</si>
  <si>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</si>
  <si>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</si>
  <si>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</si>
  <si>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</si>
  <si>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</si>
  <si>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</si>
  <si>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</si>
  <si>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</si>
  <si>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</si>
  <si>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</si>
  <si>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</si>
  <si>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</si>
  <si>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</si>
  <si>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</si>
  <si>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</si>
  <si>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</si>
  <si>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</si>
  <si>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</si>
  <si>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</si>
  <si>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</si>
  <si>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</si>
  <si>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</si>
  <si>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</si>
  <si>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</si>
  <si>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</si>
  <si>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</si>
  <si>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</si>
  <si>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</si>
  <si>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</si>
  <si>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</si>
  <si>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</si>
  <si>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</si>
  <si>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</si>
  <si>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</si>
  <si>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</si>
  <si>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</si>
  <si>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</si>
  <si>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</si>
  <si>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</si>
  <si>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</si>
  <si>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</si>
  <si>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</si>
  <si>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</si>
  <si>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</si>
  <si>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</si>
  <si>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</si>
  <si>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</si>
  <si>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</si>
  <si>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</si>
  <si>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</si>
  <si>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</si>
  <si>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</si>
  <si>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</si>
  <si>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</si>
  <si>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</si>
  <si>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</si>
  <si>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</si>
  <si>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</si>
  <si>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</si>
  <si>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</si>
  <si>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</si>
  <si>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</si>
  <si>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</si>
  <si>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</si>
  <si>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</si>
  <si>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</si>
  <si>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</si>
  <si>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</si>
  <si>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</si>
  <si>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</si>
  <si>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</si>
  <si>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</si>
  <si>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</si>
  <si>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</si>
  <si>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</si>
  <si>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</si>
  <si>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</si>
  <si>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</si>
  <si>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</si>
  <si>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</si>
  <si>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</si>
  <si>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</si>
  <si>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</si>
  <si>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</si>
  <si>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</si>
  <si>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</si>
  <si>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</si>
  <si>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</si>
  <si>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</si>
  <si>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</si>
  <si>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</si>
  <si>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</si>
  <si>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</si>
  <si>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</si>
  <si>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</si>
  <si>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</si>
  <si>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</si>
  <si>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</si>
  <si>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</si>
  <si>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</si>
  <si>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</si>
  <si>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</si>
  <si>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</si>
  <si>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</si>
  <si>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</si>
  <si>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</si>
  <si>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</si>
  <si>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</si>
  <si>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</si>
  <si>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</si>
  <si>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</si>
  <si>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</si>
  <si>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</si>
  <si>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</si>
  <si>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</si>
  <si>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</si>
  <si>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</si>
  <si>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</si>
  <si>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</si>
  <si>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</si>
  <si>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</si>
  <si>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</si>
  <si>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</si>
  <si>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</si>
  <si>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</si>
  <si>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</si>
  <si>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</si>
  <si>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</si>
  <si>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</si>
  <si>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</si>
  <si>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</si>
  <si>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</si>
  <si>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</si>
  <si>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</si>
  <si>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</si>
  <si>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</si>
  <si>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</si>
  <si>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</si>
  <si>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</si>
  <si>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</si>
  <si>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</si>
  <si>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</si>
  <si>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</si>
  <si>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</si>
  <si>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</si>
  <si>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</si>
  <si>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</si>
  <si>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</si>
  <si>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</si>
  <si>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</si>
  <si>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</si>
  <si>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</si>
  <si>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</si>
  <si>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</si>
  <si>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</si>
  <si>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</si>
  <si>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</si>
  <si>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</si>
  <si>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</si>
  <si>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</si>
  <si>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</si>
  <si>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</si>
  <si>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</si>
  <si>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</si>
  <si>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</si>
  <si>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</si>
  <si>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</si>
  <si>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</si>
  <si>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</si>
  <si>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</si>
  <si>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</si>
  <si>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</si>
  <si>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</si>
  <si>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</si>
  <si>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</si>
  <si>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</si>
  <si>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</si>
  <si>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</si>
  <si>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</si>
  <si>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</si>
  <si>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</si>
  <si>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</si>
  <si>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</si>
  <si>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</si>
  <si>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</si>
  <si>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</si>
  <si>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</si>
  <si>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</si>
  <si>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</si>
  <si>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</si>
  <si>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</si>
  <si>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</si>
  <si>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</si>
  <si>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</si>
  <si>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</si>
  <si>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</si>
  <si>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</si>
  <si>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</si>
  <si>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</si>
  <si>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</si>
  <si>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</si>
  <si>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</si>
  <si>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</si>
  <si>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</si>
  <si>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</si>
  <si>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</si>
  <si>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</si>
  <si>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</si>
  <si>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</si>
  <si>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</si>
  <si>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</si>
  <si>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</si>
  <si>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</si>
  <si>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</si>
  <si>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</si>
  <si>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</si>
  <si>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</si>
  <si>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</si>
  <si>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</si>
  <si>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</si>
  <si>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</si>
  <si>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</si>
  <si>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</si>
  <si>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</si>
  <si>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</si>
  <si>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</si>
  <si>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</si>
  <si>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</si>
  <si>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</si>
  <si>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</si>
  <si>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</si>
  <si>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</si>
  <si>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</si>
  <si>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</si>
  <si>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</si>
  <si>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</si>
  <si>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</si>
  <si>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</si>
  <si>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</si>
  <si>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</si>
  <si>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</si>
  <si>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</si>
  <si>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</si>
  <si>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</si>
  <si>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</si>
  <si>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</si>
  <si>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</si>
  <si>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</si>
  <si>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</si>
  <si>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</si>
  <si>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</si>
  <si>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</si>
  <si>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</si>
  <si>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</si>
  <si>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</si>
  <si>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</si>
  <si>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</si>
  <si>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</si>
  <si>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</si>
  <si>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</si>
  <si>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</si>
  <si>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</si>
  <si>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</si>
  <si>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</si>
  <si>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</si>
  <si>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</si>
  <si>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</si>
  <si>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</si>
  <si>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</si>
  <si>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</si>
  <si>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</si>
  <si>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</si>
  <si>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</si>
  <si>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</si>
  <si>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</si>
  <si>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</si>
  <si>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</si>
  <si>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</si>
  <si>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</si>
  <si>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</si>
  <si>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</si>
  <si>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</si>
  <si>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</si>
  <si>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</si>
  <si>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</si>
  <si>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</si>
  <si>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</si>
  <si>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</si>
  <si>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</si>
  <si>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</si>
  <si>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</si>
  <si>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</si>
  <si>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</si>
  <si>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</si>
  <si>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</si>
  <si>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</si>
  <si>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</si>
  <si>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</si>
  <si>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</si>
  <si>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</si>
  <si>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</si>
  <si>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</si>
  <si>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</si>
  <si>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</si>
  <si>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</si>
  <si>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</si>
  <si>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</si>
  <si>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</si>
  <si>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</si>
  <si>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</si>
  <si>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</si>
  <si>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</si>
  <si>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</si>
  <si>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</si>
  <si>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</si>
  <si>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</si>
  <si>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</si>
  <si>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</si>
  <si>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</si>
  <si>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</si>
  <si>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</si>
  <si>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</si>
  <si>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</si>
  <si>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</si>
  <si>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</si>
  <si>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</si>
  <si>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</si>
  <si>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</si>
  <si>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</si>
  <si>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</si>
  <si>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</si>
  <si>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</si>
  <si>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</si>
  <si>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</si>
  <si>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</si>
  <si>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</si>
  <si>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</si>
  <si>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</si>
  <si>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</si>
  <si>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</si>
  <si>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</si>
  <si>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</si>
  <si>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</si>
  <si>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</si>
  <si>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</si>
  <si>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</si>
  <si>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</si>
  <si>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</si>
  <si>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</si>
  <si>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</si>
  <si>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</si>
  <si>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</si>
  <si>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</si>
  <si>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</si>
  <si>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</si>
  <si>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</si>
  <si>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</si>
  <si>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</si>
  <si>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</si>
  <si>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</si>
  <si>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</si>
  <si>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</si>
  <si>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</si>
  <si>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</si>
  <si>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</si>
  <si>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</si>
  <si>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</si>
  <si>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</si>
  <si>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</si>
  <si>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</si>
  <si>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</si>
  <si>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</si>
  <si>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</si>
  <si>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</si>
  <si>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</si>
  <si>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</si>
  <si>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</si>
  <si>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</si>
  <si>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</si>
  <si>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</si>
  <si>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</si>
  <si>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</si>
  <si>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</si>
  <si>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</si>
  <si>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</si>
  <si>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</si>
  <si>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</si>
  <si>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</si>
  <si>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</si>
  <si>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</si>
  <si>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</si>
  <si>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</si>
  <si>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</si>
  <si>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</si>
  <si>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</si>
  <si>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</si>
  <si>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</si>
  <si>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</si>
  <si>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</si>
  <si>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</si>
  <si>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</si>
  <si>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</si>
  <si>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</si>
  <si>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</si>
  <si>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</si>
  <si>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</si>
  <si>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</si>
  <si>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</si>
  <si>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</si>
  <si>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</si>
  <si>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</si>
  <si>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</si>
  <si>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</si>
  <si>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</si>
  <si>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</si>
  <si>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</si>
  <si>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</si>
  <si>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</si>
  <si>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</si>
  <si>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</si>
  <si>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</si>
  <si>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</si>
  <si>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</si>
  <si>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</si>
  <si>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</si>
  <si>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</si>
  <si>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</si>
  <si>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</si>
  <si>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</si>
  <si>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</si>
  <si>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</si>
  <si>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</si>
  <si>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</si>
  <si>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</si>
  <si>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</si>
  <si>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</si>
  <si>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</si>
  <si>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</si>
  <si>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</si>
  <si>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</si>
  <si>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</si>
  <si>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</si>
  <si>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</si>
  <si>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</si>
  <si>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</si>
  <si>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</si>
  <si>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</si>
  <si>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</si>
  <si>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</si>
  <si>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</si>
  <si>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</si>
  <si>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</si>
  <si>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</si>
  <si>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</si>
  <si>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</si>
  <si>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</si>
  <si>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</si>
  <si>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</si>
  <si>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</si>
  <si>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</si>
  <si>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</si>
  <si>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</si>
  <si>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</si>
  <si>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</si>
  <si>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</si>
  <si>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</si>
  <si>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</si>
  <si>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</si>
  <si>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</si>
  <si>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</si>
  <si>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</si>
  <si>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</si>
  <si>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</si>
  <si>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</si>
  <si>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</si>
  <si>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</si>
  <si>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</si>
  <si>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</si>
  <si>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</si>
  <si>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</si>
  <si>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</si>
  <si>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</si>
  <si>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</si>
  <si>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</si>
  <si>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</si>
  <si>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</si>
  <si>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</si>
  <si>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</si>
  <si>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</si>
  <si>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</si>
  <si>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</si>
  <si>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</si>
  <si>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</si>
  <si>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</si>
  <si>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</si>
  <si>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</si>
  <si>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</si>
  <si>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</si>
  <si>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</si>
  <si>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</si>
  <si>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</si>
  <si>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</si>
  <si>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</si>
  <si>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</si>
  <si>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</si>
  <si>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</si>
  <si>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</si>
  <si>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</si>
  <si>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</si>
  <si>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</si>
  <si>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</si>
  <si>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</si>
  <si>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</si>
  <si>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</si>
  <si>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</si>
  <si>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</si>
  <si>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</si>
  <si>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</si>
  <si>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</si>
  <si>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</si>
  <si>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</si>
  <si>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</si>
  <si>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</si>
  <si>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</si>
  <si>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</si>
  <si>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</si>
  <si>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</si>
  <si>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</si>
  <si>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</si>
  <si>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</si>
  <si>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</si>
  <si>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</si>
  <si>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</si>
  <si>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</si>
  <si>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</si>
  <si>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</si>
  <si>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</si>
  <si>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</si>
  <si>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</si>
  <si>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</si>
  <si>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</si>
  <si>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</si>
  <si>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</si>
  <si>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</si>
  <si>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</si>
  <si>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</si>
  <si>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</si>
  <si>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</si>
  <si>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</si>
  <si>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</si>
  <si>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</si>
  <si>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</si>
  <si>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</si>
  <si>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</si>
  <si>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</si>
  <si>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</si>
  <si>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</si>
  <si>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</si>
  <si>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</si>
  <si>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</si>
  <si>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</si>
  <si>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</si>
  <si>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</si>
  <si>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</si>
  <si>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</si>
  <si>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</si>
  <si>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</si>
  <si>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</si>
  <si>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</si>
  <si>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</si>
  <si>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</si>
  <si>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</si>
  <si>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</si>
  <si>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</si>
  <si>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</si>
  <si>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</si>
  <si>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</si>
  <si>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</si>
  <si>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</si>
  <si>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</si>
  <si>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</si>
  <si>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</si>
  <si>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</si>
  <si>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</si>
  <si>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</si>
  <si>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</si>
  <si>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</si>
  <si>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</si>
  <si>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</si>
  <si>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</si>
  <si>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</si>
  <si>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</si>
  <si>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</si>
  <si>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</si>
  <si>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</si>
  <si>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</si>
  <si>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</si>
  <si>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</si>
  <si>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</si>
  <si>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</si>
  <si>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</si>
  <si>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</si>
  <si>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</si>
  <si>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</si>
  <si>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</si>
  <si>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</si>
  <si>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</si>
  <si>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</si>
  <si>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</si>
  <si>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</si>
  <si>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</si>
  <si>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</si>
  <si>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</si>
  <si>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</si>
  <si>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</si>
  <si>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</si>
  <si>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</si>
  <si>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</si>
  <si>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</si>
  <si>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</si>
  <si>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</si>
  <si>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</si>
  <si>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</si>
  <si>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</si>
  <si>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</si>
  <si>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</si>
  <si>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</si>
  <si>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</si>
  <si>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</si>
  <si>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</si>
  <si>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</si>
  <si>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</si>
  <si>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</si>
  <si>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</si>
  <si>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</si>
  <si>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</si>
  <si>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</si>
  <si>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</si>
  <si>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</si>
  <si>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</si>
  <si>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</si>
  <si>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</si>
  <si>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</si>
  <si>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</si>
  <si>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</si>
  <si>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</si>
  <si>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</si>
  <si>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</si>
  <si>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</si>
  <si>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</si>
  <si>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</si>
  <si>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</si>
  <si>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</si>
  <si>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</si>
  <si>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</si>
  <si>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</si>
  <si>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</si>
  <si>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</si>
  <si>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</si>
  <si>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</si>
  <si>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</si>
  <si>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</si>
  <si>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</si>
  <si>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</si>
  <si>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</si>
  <si>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</si>
  <si>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</si>
  <si>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</si>
  <si>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</si>
  <si>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</si>
  <si>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</si>
  <si>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</si>
  <si>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</si>
  <si>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</si>
  <si>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</si>
  <si>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</si>
  <si>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</si>
  <si>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</si>
  <si>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</si>
  <si>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</si>
  <si>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</si>
  <si>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</si>
  <si>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</si>
  <si>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</si>
  <si>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</si>
  <si>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</si>
  <si>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</si>
  <si>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</si>
  <si>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</si>
  <si>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</si>
  <si>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</si>
  <si>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</si>
  <si>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</si>
  <si>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</si>
  <si>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</si>
  <si>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</si>
  <si>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</si>
  <si>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</si>
  <si>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</si>
  <si>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</si>
  <si>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</si>
  <si>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</si>
  <si>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</si>
  <si>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</si>
  <si>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</si>
  <si>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</si>
  <si>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</si>
  <si>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</si>
  <si>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</si>
  <si>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</si>
  <si>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</si>
  <si>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</si>
  <si>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</si>
  <si>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</si>
  <si>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</si>
  <si>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</si>
  <si>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</si>
  <si>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</si>
  <si>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</si>
  <si>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</si>
  <si>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</si>
  <si>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</si>
  <si>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</si>
  <si>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</si>
  <si>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</si>
  <si>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</si>
  <si>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</si>
  <si>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</si>
  <si>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</si>
  <si>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</si>
  <si>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</si>
  <si>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</si>
  <si>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</si>
  <si>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</si>
  <si>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</si>
  <si>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</si>
  <si>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</si>
  <si>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</si>
  <si>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</si>
  <si>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</si>
  <si>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</si>
  <si>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</si>
  <si>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</si>
  <si>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</si>
  <si>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</si>
  <si>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</si>
  <si>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</si>
  <si>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</si>
  <si>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</si>
  <si>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</si>
  <si>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</si>
  <si>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</si>
  <si>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</si>
  <si>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</si>
  <si>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</si>
  <si>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</si>
  <si>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</si>
  <si>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</si>
  <si>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</si>
  <si>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</si>
  <si>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</si>
  <si>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</si>
  <si>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</si>
  <si>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</si>
  <si>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</si>
  <si>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</si>
  <si>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</si>
  <si>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</si>
  <si>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</si>
  <si>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</si>
  <si>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</si>
  <si>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</si>
  <si>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</si>
  <si>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</si>
  <si>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</si>
  <si>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</si>
  <si>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</si>
  <si>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</si>
  <si>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</si>
  <si>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</si>
  <si>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</si>
  <si>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</si>
  <si>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</si>
  <si>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</si>
  <si>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</si>
  <si>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</si>
  <si>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</si>
  <si>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</si>
  <si>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</si>
  <si>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</si>
  <si>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</si>
  <si>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</si>
  <si>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</si>
  <si>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</si>
  <si>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</si>
  <si>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</si>
  <si>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</si>
  <si>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</si>
  <si>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</si>
  <si>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</si>
  <si>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</si>
  <si>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</si>
  <si>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</si>
  <si>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</si>
  <si>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</si>
  <si>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</si>
  <si>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</si>
  <si>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</si>
  <si>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</si>
  <si>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</si>
  <si>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</si>
  <si>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</si>
  <si>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</si>
  <si>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</si>
  <si>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</si>
  <si>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</si>
  <si>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</si>
  <si>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</si>
  <si>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</si>
  <si>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</si>
  <si>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</si>
  <si>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</si>
  <si>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</si>
  <si>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</si>
  <si>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</si>
  <si>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</si>
  <si>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</si>
  <si>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</si>
  <si>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</si>
  <si>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</si>
  <si>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</si>
  <si>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</si>
  <si>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</si>
  <si>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</si>
  <si>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</si>
  <si>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</si>
  <si>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</si>
  <si>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</si>
  <si>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</si>
  <si>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</si>
  <si>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</si>
  <si>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</si>
  <si>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</si>
  <si>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</si>
  <si>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</si>
  <si>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</si>
  <si>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</si>
  <si>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</si>
  <si>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</si>
  <si>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</si>
  <si>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</si>
  <si>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</si>
  <si>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</si>
  <si>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</si>
  <si>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</si>
  <si>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</si>
  <si>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</si>
  <si>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</si>
  <si>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</si>
  <si>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</si>
  <si>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</si>
  <si>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</si>
  <si>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</si>
  <si>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</si>
  <si>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</si>
  <si>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</si>
  <si>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</si>
  <si>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</si>
  <si>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</si>
  <si>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</si>
  <si>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</si>
  <si>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</si>
  <si>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</si>
  <si>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</si>
  <si>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</si>
  <si>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</si>
  <si>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</si>
  <si>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</si>
  <si>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</si>
  <si>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</si>
  <si>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</si>
  <si>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</si>
  <si>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</si>
  <si>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</si>
  <si>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</si>
  <si>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</si>
  <si>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</si>
  <si>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</si>
  <si>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</si>
  <si>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</si>
  <si>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</si>
  <si>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</si>
  <si>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</si>
  <si>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</si>
  <si>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</si>
  <si>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</si>
  <si>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</si>
  <si>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</si>
  <si>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</si>
  <si>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</si>
  <si>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</si>
  <si>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</si>
  <si>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</si>
  <si>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</si>
  <si>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</si>
  <si>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</si>
  <si>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</si>
  <si>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</si>
  <si>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</si>
  <si>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</si>
  <si>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</si>
  <si>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</si>
  <si>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</si>
  <si>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</si>
  <si>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</si>
  <si>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</si>
  <si>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</si>
  <si>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</si>
  <si>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</si>
  <si>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</si>
  <si>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</si>
  <si>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</si>
  <si>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</si>
  <si>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</si>
  <si>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</si>
  <si>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</si>
  <si>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</si>
  <si>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</si>
  <si>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</si>
  <si>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</si>
  <si>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</si>
  <si>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</si>
  <si>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</si>
  <si>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</si>
  <si>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</si>
  <si>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</si>
  <si>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</si>
  <si>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</si>
  <si>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</si>
  <si>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</si>
  <si>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</si>
  <si>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</si>
  <si>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</si>
  <si>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</si>
  <si>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</si>
  <si>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</si>
  <si>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</si>
  <si>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</si>
  <si>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</si>
  <si>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</si>
  <si>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</si>
  <si>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</si>
  <si>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</si>
  <si>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</si>
  <si>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</si>
  <si>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</si>
  <si>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</si>
  <si>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</si>
  <si>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</si>
  <si>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</si>
  <si>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</si>
  <si>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</si>
  <si>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</si>
  <si>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</si>
  <si>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</si>
  <si>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</si>
  <si>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</si>
  <si>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</si>
  <si>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</si>
  <si>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</si>
  <si>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</si>
  <si>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</si>
  <si>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</si>
  <si>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</si>
  <si>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</si>
  <si>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</si>
  <si>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</si>
  <si>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</si>
  <si>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</si>
  <si>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</si>
  <si>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</si>
  <si>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</si>
  <si>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</si>
  <si>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</si>
  <si>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</si>
  <si>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</si>
  <si>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</si>
  <si>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</si>
  <si>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</si>
  <si>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</si>
  <si>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</si>
  <si>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</si>
  <si>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</si>
  <si>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</si>
  <si>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</si>
  <si>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</si>
  <si>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</si>
  <si>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</si>
  <si>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</si>
  <si>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</si>
  <si>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</si>
  <si>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</si>
  <si>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</si>
  <si>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</si>
  <si>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</si>
  <si>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</si>
  <si>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</si>
  <si>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</si>
  <si>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</si>
  <si>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</si>
  <si>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</si>
  <si>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</si>
  <si>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</si>
  <si>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</si>
  <si>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</si>
  <si>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</si>
  <si>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</si>
  <si>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</si>
  <si>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</si>
  <si>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</si>
  <si>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</si>
  <si>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</si>
  <si>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</si>
  <si>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</si>
  <si>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</si>
  <si>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</si>
  <si>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</si>
  <si>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</si>
  <si>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</si>
  <si>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</si>
  <si>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</si>
  <si>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</si>
  <si>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</si>
  <si>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</si>
  <si>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</si>
  <si>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</si>
  <si>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</si>
  <si>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</si>
  <si>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</si>
  <si>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</si>
  <si>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</si>
  <si>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</si>
  <si>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</si>
  <si>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</si>
  <si>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</si>
  <si>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</si>
  <si>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</si>
  <si>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</si>
  <si>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</si>
  <si>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</si>
  <si>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</si>
  <si>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</si>
  <si>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</si>
  <si>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</si>
  <si>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</si>
  <si>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</si>
  <si>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</si>
  <si>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</si>
  <si>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</si>
  <si>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</si>
  <si>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</si>
  <si>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</si>
  <si>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</si>
  <si>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</si>
  <si>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</si>
  <si>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</si>
  <si>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</si>
  <si>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</si>
  <si>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</si>
  <si>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</si>
  <si>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</si>
  <si>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</si>
  <si>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</si>
  <si>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</si>
  <si>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</si>
  <si>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</si>
  <si>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</si>
  <si>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</si>
  <si>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</si>
  <si>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</si>
  <si>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</si>
  <si>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</si>
  <si>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</si>
  <si>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</si>
  <si>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</si>
  <si>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</si>
  <si>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</si>
  <si>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</si>
  <si>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</si>
  <si>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</si>
  <si>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</si>
  <si>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</si>
  <si>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</si>
  <si>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</si>
  <si>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</si>
  <si>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</si>
  <si>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</si>
  <si>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</si>
  <si>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</si>
  <si>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</si>
  <si>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</si>
  <si>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</si>
  <si>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</si>
  <si>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</si>
  <si>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</si>
  <si>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</si>
  <si>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</si>
  <si>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</si>
  <si>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</si>
  <si>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</si>
  <si>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</si>
  <si>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</si>
  <si>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</si>
  <si>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</si>
  <si>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</si>
  <si>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</si>
  <si>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</si>
  <si>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</si>
  <si>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</si>
  <si>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</si>
  <si>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</si>
  <si>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</si>
  <si>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</si>
  <si>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</si>
  <si>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</si>
  <si>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</si>
  <si>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</si>
  <si>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</si>
  <si>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</si>
  <si>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</si>
  <si>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</si>
  <si>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</si>
  <si>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</si>
  <si>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</si>
  <si>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</si>
  <si>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</si>
  <si>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</si>
  <si>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</si>
  <si>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</si>
  <si>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</si>
  <si>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</si>
  <si>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</si>
  <si>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</si>
  <si>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</si>
  <si>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</si>
  <si>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</si>
  <si>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</si>
  <si>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</si>
  <si>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</si>
  <si>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</si>
  <si>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</si>
  <si>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</si>
  <si>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</si>
  <si>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</si>
  <si>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</si>
  <si>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</si>
  <si>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</si>
  <si>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</si>
  <si>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</si>
  <si>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</si>
  <si>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</si>
  <si>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</si>
  <si>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</si>
  <si>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</si>
  <si>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</si>
  <si>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</si>
  <si>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</si>
  <si>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</si>
  <si>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</si>
  <si>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</si>
  <si>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</si>
  <si>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</si>
  <si>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</si>
  <si>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</si>
  <si>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</si>
  <si>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</si>
  <si>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</si>
  <si>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</si>
  <si>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</si>
  <si>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</si>
  <si>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</si>
  <si>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</si>
  <si>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</si>
  <si>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</si>
  <si>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</si>
  <si>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</si>
  <si>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</si>
  <si>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</si>
  <si>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</si>
  <si>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</si>
  <si>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</si>
  <si>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</si>
  <si>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</si>
  <si>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</si>
  <si>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</si>
  <si>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</si>
  <si>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</si>
  <si>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</si>
  <si>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</si>
  <si>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</si>
  <si>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</si>
  <si>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</si>
  <si>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</si>
  <si>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</si>
  <si>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</si>
  <si>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</si>
  <si>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</si>
  <si>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</si>
  <si>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</si>
  <si>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</si>
  <si>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</si>
  <si>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</si>
  <si>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</si>
  <si>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</si>
  <si>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</si>
  <si>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</si>
  <si>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</si>
  <si>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</si>
  <si>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</si>
  <si>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</si>
  <si>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</si>
  <si>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</si>
  <si>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</si>
  <si>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</si>
  <si>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</si>
  <si>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</si>
  <si>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</si>
  <si>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</si>
  <si>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</si>
  <si>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</si>
  <si>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</si>
  <si>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</si>
  <si>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</si>
  <si>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</si>
  <si>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</si>
  <si>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</si>
  <si>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</si>
  <si>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</si>
  <si>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</si>
  <si>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</si>
  <si>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</si>
  <si>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</si>
  <si>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</si>
  <si>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</si>
  <si>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</si>
  <si>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</si>
  <si>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</si>
  <si>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</si>
  <si>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</si>
  <si>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</si>
  <si>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</si>
  <si>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</si>
  <si>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</si>
  <si>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</si>
  <si>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</si>
  <si>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</si>
  <si>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</si>
  <si>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</si>
  <si>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</si>
  <si>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</si>
  <si>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</si>
  <si>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</si>
  <si>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</si>
  <si>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</si>
  <si>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</si>
  <si>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</si>
  <si>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</si>
  <si>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</si>
  <si>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</si>
  <si>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</si>
  <si>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</si>
  <si>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</si>
  <si>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</si>
  <si>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</si>
  <si>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</si>
  <si>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</si>
  <si>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</si>
  <si>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</si>
  <si>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</si>
  <si>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</si>
  <si>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</si>
  <si>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</si>
  <si>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</si>
  <si>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</si>
  <si>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</si>
  <si>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</si>
  <si>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</si>
  <si>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</si>
  <si>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</si>
  <si>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</si>
  <si>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</si>
  <si>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</si>
  <si>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</si>
  <si>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</si>
  <si>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</si>
  <si>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</si>
  <si>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</si>
  <si>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</si>
  <si>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</si>
  <si>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</si>
  <si>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</si>
  <si>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</si>
  <si>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</si>
  <si>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</si>
  <si>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</si>
  <si>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</si>
  <si>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</si>
  <si>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</si>
  <si>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</si>
  <si>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</si>
  <si>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</si>
  <si>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</si>
  <si>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</si>
  <si>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</si>
  <si>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</si>
  <si>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</si>
  <si>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</si>
  <si>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</si>
  <si>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</si>
  <si>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</si>
  <si>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</si>
  <si>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</si>
  <si>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</si>
  <si>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</si>
  <si>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</si>
  <si>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</si>
  <si>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</si>
  <si>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</si>
  <si>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</si>
  <si>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</si>
  <si>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</si>
  <si>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</si>
  <si>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</si>
  <si>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</si>
  <si>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</si>
  <si>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</si>
  <si>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</si>
  <si>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</si>
  <si>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</si>
  <si>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</si>
  <si>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</si>
  <si>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</si>
  <si>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</si>
  <si>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</si>
  <si>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</si>
  <si>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</si>
  <si>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</si>
  <si>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</si>
  <si>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</si>
  <si>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</si>
  <si>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</si>
  <si>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</si>
  <si>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</si>
  <si>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</si>
  <si>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</si>
  <si>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</si>
  <si>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</si>
  <si>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</si>
  <si>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</si>
  <si>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</si>
  <si>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</si>
  <si>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</si>
  <si>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</si>
  <si>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</si>
  <si>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</si>
  <si>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</si>
  <si>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</si>
  <si>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</si>
  <si>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</si>
  <si>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</si>
  <si>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</si>
  <si>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</si>
  <si>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</si>
  <si>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</si>
  <si>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</si>
  <si>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</si>
  <si>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</si>
  <si>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</si>
  <si>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</si>
  <si>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</si>
  <si>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</si>
  <si>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</si>
  <si>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</si>
  <si>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</si>
  <si>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</si>
  <si>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</si>
  <si>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</si>
  <si>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</si>
  <si>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</si>
  <si>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</si>
  <si>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</si>
  <si>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</si>
  <si>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</si>
  <si>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</si>
  <si>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</si>
  <si>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</si>
  <si>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</si>
  <si>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</si>
  <si>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</si>
  <si>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</si>
  <si>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</si>
  <si>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</si>
  <si>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</si>
  <si>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</si>
  <si>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</si>
  <si>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</si>
  <si>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</si>
  <si>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</si>
  <si>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</si>
  <si>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</si>
  <si>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</si>
  <si>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</si>
  <si>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</si>
  <si>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</si>
  <si>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</si>
  <si>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</si>
  <si>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</si>
  <si>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</si>
  <si>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</si>
  <si>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</si>
  <si>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</si>
  <si>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</si>
  <si>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</si>
  <si>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</si>
  <si>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</si>
  <si>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</si>
  <si>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</si>
  <si>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</si>
  <si>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</si>
  <si>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</si>
  <si>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</si>
  <si>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</si>
  <si>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</si>
  <si>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</si>
  <si>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</si>
  <si>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</si>
  <si>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</si>
  <si>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</si>
  <si>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</si>
  <si>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</si>
  <si>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</si>
  <si>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</si>
  <si>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</si>
  <si>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</si>
  <si>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</si>
  <si>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</si>
  <si>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</si>
  <si>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</si>
  <si>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</si>
  <si>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</si>
  <si>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</si>
  <si>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</si>
  <si>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</si>
  <si>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</si>
  <si>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</si>
  <si>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</si>
  <si>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</si>
  <si>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</si>
  <si>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</si>
  <si>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</si>
  <si>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</si>
  <si>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</si>
  <si>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</si>
  <si>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</si>
  <si>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</si>
  <si>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</si>
  <si>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</si>
  <si>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</si>
  <si>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</si>
  <si>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</si>
  <si>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</si>
  <si>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</si>
  <si>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</si>
  <si>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</si>
  <si>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</si>
  <si>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</si>
  <si>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</si>
  <si>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</si>
  <si>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</si>
  <si>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</si>
  <si>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</si>
  <si>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</si>
  <si>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</si>
  <si>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</si>
  <si>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</si>
  <si>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</si>
  <si>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</si>
  <si>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</si>
  <si>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</si>
  <si>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</si>
  <si>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</si>
  <si>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</si>
  <si>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</si>
  <si>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</si>
  <si>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</si>
  <si>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</si>
  <si>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</si>
  <si>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</si>
  <si>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</si>
  <si>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</si>
  <si>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</si>
  <si>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</si>
  <si>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</si>
  <si>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</si>
  <si>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</si>
  <si>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</si>
  <si>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</si>
  <si>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</si>
  <si>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</si>
  <si>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</si>
  <si>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</si>
  <si>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</si>
  <si>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</si>
  <si>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</si>
  <si>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</si>
  <si>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</si>
  <si>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</si>
  <si>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</si>
  <si>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</si>
  <si>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</si>
  <si>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</si>
  <si>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</si>
  <si>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</si>
  <si>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</si>
  <si>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</si>
  <si>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</si>
  <si>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</si>
  <si>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</si>
  <si>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</si>
  <si>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</si>
  <si>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</si>
  <si>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</si>
  <si>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</si>
  <si>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</si>
  <si>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</si>
  <si>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</si>
  <si>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</si>
  <si>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</si>
  <si>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</si>
  <si>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</si>
  <si>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</si>
  <si>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</si>
  <si>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</si>
  <si>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</si>
  <si>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</si>
  <si>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</si>
  <si>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</si>
  <si>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</si>
  <si>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</si>
  <si>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</si>
  <si>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</si>
  <si>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</si>
  <si>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</si>
  <si>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</si>
  <si>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</si>
  <si>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</si>
  <si>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</si>
  <si>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</si>
  <si>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</si>
  <si>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</si>
  <si>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</si>
  <si>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</si>
  <si>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</si>
  <si>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</si>
  <si>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</si>
  <si>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</si>
  <si>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</si>
  <si>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</si>
  <si>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</si>
  <si>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</si>
  <si>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</si>
  <si>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</si>
  <si>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</si>
  <si>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</si>
  <si>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</si>
  <si>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</si>
  <si>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</si>
  <si>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</si>
  <si>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</si>
  <si>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</si>
  <si>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</si>
  <si>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</si>
  <si>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</si>
  <si>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</si>
  <si>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</si>
  <si>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</si>
  <si>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</si>
  <si>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</si>
  <si>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</si>
  <si>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</si>
  <si>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</si>
  <si>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</si>
  <si>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</si>
  <si>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</si>
  <si>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</si>
  <si>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</si>
  <si>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</si>
  <si>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</si>
  <si>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</si>
  <si>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</si>
  <si>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</si>
  <si>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</si>
  <si>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</si>
  <si>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</si>
  <si>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</si>
  <si>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</si>
  <si>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</si>
  <si>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</si>
  <si>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</si>
  <si>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</si>
  <si>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</si>
  <si>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</si>
  <si>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</si>
  <si>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</si>
  <si>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</si>
  <si>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</si>
  <si>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</si>
  <si>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</si>
  <si>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</si>
  <si>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</si>
  <si>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</si>
  <si>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</si>
  <si>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</si>
  <si>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</si>
  <si>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</si>
  <si>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</si>
  <si>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</si>
  <si>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</si>
  <si>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</si>
  <si>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</si>
  <si>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</si>
  <si>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</si>
  <si>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</si>
  <si>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</si>
  <si>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</si>
  <si>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</si>
  <si>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</si>
  <si>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</si>
  <si>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</si>
  <si>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</si>
  <si>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</si>
  <si>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</si>
  <si>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</si>
  <si>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</si>
  <si>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</si>
  <si>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</si>
  <si>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</si>
  <si>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</si>
  <si>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</si>
  <si>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</si>
  <si>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</si>
  <si>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</si>
  <si>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</si>
  <si>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</si>
  <si>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</si>
  <si>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</si>
  <si>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</si>
  <si>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</si>
  <si>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</si>
  <si>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</si>
  <si>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</si>
  <si>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</si>
  <si>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</si>
  <si>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</si>
  <si>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</si>
  <si>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</si>
  <si>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</si>
  <si>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</si>
  <si>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</si>
  <si>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</si>
  <si>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</si>
  <si>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</si>
  <si>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</si>
  <si>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</si>
  <si>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</si>
  <si>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</si>
  <si>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</si>
  <si>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</si>
  <si>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</si>
  <si>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</si>
  <si>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</si>
  <si>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</si>
  <si>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</si>
  <si>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</si>
  <si>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</si>
  <si>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</si>
  <si>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</si>
  <si>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</si>
  <si>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</si>
  <si>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</si>
  <si>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</si>
  <si>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</si>
  <si>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</si>
  <si>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</si>
  <si>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</si>
  <si>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</si>
  <si>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</si>
  <si>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</si>
  <si>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</si>
  <si>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</si>
  <si>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</si>
  <si>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</si>
  <si>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</si>
  <si>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</si>
  <si>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</si>
  <si>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</si>
  <si>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</si>
  <si>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</si>
  <si>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</si>
  <si>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</si>
  <si>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</si>
  <si>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</si>
  <si>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</si>
  <si>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</si>
  <si>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</si>
  <si>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</si>
  <si>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</si>
  <si>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</si>
  <si>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</si>
  <si>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</si>
  <si>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</si>
  <si>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</si>
  <si>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</si>
  <si>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</si>
  <si>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</si>
  <si>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</si>
  <si>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</si>
  <si>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</si>
  <si>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</si>
  <si>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</si>
  <si>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</si>
  <si>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</si>
  <si>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</si>
  <si>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</si>
  <si>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</si>
  <si>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</si>
  <si>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</si>
  <si>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</si>
  <si>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</si>
  <si>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</si>
  <si>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</si>
  <si>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</si>
  <si>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</si>
  <si>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</si>
  <si>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</si>
  <si>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</si>
  <si>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</si>
  <si>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</si>
  <si>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</si>
  <si>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</si>
  <si>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</si>
  <si>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</si>
  <si>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</si>
  <si>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</si>
  <si>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</si>
  <si>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</si>
  <si>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</si>
  <si>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</si>
  <si>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</si>
  <si>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</si>
  <si>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</si>
  <si>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</si>
  <si>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</si>
  <si>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</si>
  <si>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</si>
  <si>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</si>
  <si>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</si>
  <si>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</si>
  <si>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</si>
  <si>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</si>
  <si>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</si>
  <si>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</si>
  <si>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</si>
  <si>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</si>
  <si>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</si>
  <si>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</si>
  <si>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</si>
  <si>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</si>
  <si>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</si>
  <si>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</si>
  <si>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</si>
  <si>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</si>
  <si>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</si>
  <si>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</si>
  <si>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</si>
  <si>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</si>
  <si>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</si>
  <si>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</si>
  <si>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</si>
  <si>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</si>
  <si>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</si>
  <si>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</si>
  <si>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</si>
  <si>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</si>
  <si>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</si>
  <si>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</si>
  <si>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</si>
  <si>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</si>
  <si>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</si>
  <si>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</si>
  <si>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</si>
  <si>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</si>
  <si>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</si>
  <si>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</si>
  <si>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</si>
  <si>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</si>
  <si>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</si>
  <si>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</si>
  <si>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</si>
  <si>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</si>
  <si>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</si>
  <si>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</si>
  <si>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</si>
  <si>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</si>
  <si>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</si>
  <si>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</si>
  <si>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</si>
  <si>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</si>
  <si>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</si>
  <si>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</si>
  <si>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</si>
  <si>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</si>
  <si>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</si>
  <si>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</si>
  <si>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</si>
  <si>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</si>
  <si>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</si>
  <si>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</si>
  <si>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</si>
  <si>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</si>
  <si>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</si>
  <si>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</si>
  <si>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</si>
  <si>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</si>
  <si>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</si>
  <si>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</si>
  <si>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</si>
  <si>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</si>
  <si>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</si>
  <si>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</si>
  <si>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</si>
  <si>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</si>
  <si>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</si>
  <si>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</si>
  <si>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</si>
  <si>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</si>
  <si>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</si>
  <si>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</si>
  <si>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</si>
  <si>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</si>
  <si>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</si>
  <si>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</si>
  <si>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</si>
  <si>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</si>
  <si>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</si>
  <si>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</si>
  <si>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</si>
  <si>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</si>
  <si>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</si>
  <si>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</si>
  <si>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</si>
  <si>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</si>
  <si>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</si>
  <si>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</si>
  <si>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</si>
  <si>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</si>
  <si>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</si>
  <si>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</si>
  <si>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</si>
  <si>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</si>
  <si>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</si>
  <si>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</si>
  <si>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</si>
  <si>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</si>
  <si>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</si>
  <si>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</si>
  <si>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</si>
  <si>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</si>
  <si>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</si>
  <si>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</si>
  <si>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</si>
  <si>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</si>
  <si>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</si>
  <si>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</si>
  <si>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</si>
  <si>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</si>
  <si>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</si>
  <si>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</si>
  <si>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</si>
  <si>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</si>
  <si>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</si>
  <si>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</si>
  <si>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</si>
  <si>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</si>
  <si>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</si>
  <si>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</si>
  <si>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</si>
  <si>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</si>
  <si>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</si>
  <si>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</si>
  <si>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</si>
  <si>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</si>
  <si>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</si>
  <si>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</si>
  <si>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</si>
  <si>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</si>
  <si>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</si>
  <si>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</si>
  <si>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</si>
  <si>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</si>
  <si>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</si>
  <si>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</si>
  <si>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</si>
  <si>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</si>
  <si>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</si>
  <si>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</si>
  <si>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</si>
  <si>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</si>
  <si>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</si>
  <si>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</si>
  <si>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</si>
  <si>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</si>
  <si>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</si>
  <si>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</si>
  <si>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</si>
  <si>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</si>
  <si>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</si>
  <si>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</si>
  <si>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</si>
  <si>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</si>
  <si>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</si>
  <si>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</si>
  <si>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</si>
  <si>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</si>
  <si>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</si>
  <si>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</si>
  <si>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</si>
  <si>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</si>
  <si>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</si>
  <si>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</si>
  <si>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</si>
  <si>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</si>
  <si>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</si>
  <si>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</si>
  <si>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</si>
  <si>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</si>
  <si>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</si>
  <si>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</si>
  <si>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</si>
  <si>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</si>
  <si>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</si>
  <si>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</si>
  <si>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</si>
  <si>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</si>
  <si>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</si>
  <si>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</si>
  <si>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</si>
  <si>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</si>
  <si>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</si>
  <si>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</si>
  <si>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</si>
  <si>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</si>
  <si>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</si>
  <si>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</si>
  <si>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</si>
  <si>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</si>
  <si>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</si>
  <si>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</si>
  <si>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</si>
  <si>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</si>
  <si>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</si>
  <si>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</si>
  <si>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</si>
  <si>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</si>
  <si>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</si>
  <si>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</si>
  <si>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</si>
  <si>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</si>
  <si>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</si>
  <si>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</si>
  <si>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</si>
  <si>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</si>
  <si>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</si>
  <si>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</si>
  <si>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</si>
  <si>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</si>
  <si>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</si>
  <si>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</si>
  <si>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</si>
  <si>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</si>
  <si>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</si>
  <si>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</si>
  <si>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</si>
  <si>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</si>
  <si>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</si>
  <si>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</si>
  <si>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</si>
  <si>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</si>
  <si>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</si>
  <si>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</si>
  <si>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</si>
  <si>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</si>
  <si>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</si>
  <si>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</si>
  <si>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</si>
  <si>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</si>
  <si>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</si>
  <si>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</si>
  <si>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</si>
  <si>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</si>
  <si>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</si>
  <si>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</si>
  <si>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</si>
  <si>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</si>
  <si>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</si>
  <si>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</si>
  <si>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</si>
  <si>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</si>
  <si>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</si>
  <si>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</si>
  <si>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</si>
  <si>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</si>
  <si>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</si>
  <si>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</si>
  <si>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</si>
  <si>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</si>
  <si>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</si>
  <si>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</si>
  <si>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</si>
  <si>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</si>
  <si>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</si>
  <si>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</si>
  <si>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</si>
  <si>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</si>
  <si>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</si>
  <si>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</si>
  <si>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</si>
  <si>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</si>
  <si>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</si>
  <si>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</si>
  <si>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</si>
  <si>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</si>
  <si>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</si>
  <si>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</si>
  <si>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</si>
  <si>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</si>
  <si>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</si>
  <si>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</si>
  <si>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</si>
  <si>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</si>
  <si>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</si>
  <si>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</si>
  <si>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</si>
  <si>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</si>
  <si>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</si>
  <si>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</si>
  <si>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</si>
  <si>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</si>
  <si>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</si>
  <si>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</si>
  <si>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</si>
  <si>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</si>
  <si>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</si>
  <si>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</si>
  <si>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</si>
  <si>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</si>
  <si>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</si>
  <si>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</si>
  <si>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</si>
  <si>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</si>
  <si>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</si>
  <si>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</si>
  <si>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</si>
  <si>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</si>
  <si>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</si>
  <si>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</si>
  <si>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</si>
  <si>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</si>
  <si>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</si>
  <si>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</si>
  <si>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</si>
  <si>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</si>
  <si>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</si>
  <si>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</si>
  <si>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</si>
  <si>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</si>
  <si>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</si>
  <si>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</si>
  <si>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</si>
  <si>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</si>
  <si>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</si>
  <si>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</si>
  <si>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</si>
  <si>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</si>
  <si>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</si>
  <si>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</si>
  <si>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</si>
  <si>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</si>
  <si>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</si>
  <si>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</si>
  <si>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</si>
  <si>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</si>
  <si>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</si>
  <si>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</si>
  <si>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</si>
  <si>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</si>
  <si>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</si>
  <si>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</si>
  <si>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</si>
  <si>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</si>
  <si>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</si>
  <si>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</si>
  <si>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</si>
  <si>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</si>
  <si>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</si>
  <si>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</si>
  <si>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</si>
  <si>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</si>
  <si>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</si>
  <si>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</si>
  <si>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</si>
  <si>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</si>
  <si>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</si>
  <si>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</si>
  <si>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</si>
  <si>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</si>
  <si>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</si>
  <si>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</si>
  <si>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</si>
  <si>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</si>
  <si>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</si>
  <si>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</si>
  <si>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</si>
  <si>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</si>
  <si>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</si>
  <si>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</si>
  <si>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</si>
  <si>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</si>
  <si>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</si>
  <si>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</si>
  <si>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</si>
  <si>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</si>
  <si>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</si>
  <si>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</si>
  <si>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</si>
  <si>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</si>
  <si>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</si>
  <si>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</si>
  <si>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</si>
  <si>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</si>
  <si>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</si>
  <si>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</si>
  <si>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</si>
  <si>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</si>
  <si>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</si>
  <si>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</si>
  <si>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</si>
  <si>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</si>
  <si>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</si>
  <si>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</si>
  <si>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</si>
  <si>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</si>
  <si>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</si>
  <si>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</si>
  <si>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</si>
  <si>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</si>
  <si>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</si>
  <si>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</si>
  <si>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</si>
  <si>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</si>
  <si>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</si>
  <si>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</si>
  <si>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</si>
  <si>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</si>
  <si>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</si>
  <si>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</si>
  <si>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</si>
  <si>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</si>
  <si>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</si>
  <si>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</si>
  <si>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</si>
  <si>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</si>
  <si>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</si>
  <si>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</si>
  <si>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</si>
  <si>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</si>
  <si>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</si>
  <si>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</si>
  <si>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</si>
  <si>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</si>
  <si>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</si>
  <si>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</si>
  <si>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</si>
  <si>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</si>
  <si>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</si>
  <si>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</si>
  <si>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</si>
  <si>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</si>
  <si>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</si>
  <si>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</si>
  <si>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</si>
  <si>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</si>
  <si>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</si>
  <si>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</si>
  <si>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</si>
  <si>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</si>
  <si>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</si>
  <si>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</si>
  <si>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</si>
  <si>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</si>
  <si>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</si>
  <si>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</si>
  <si>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</si>
  <si>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</si>
  <si>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</si>
  <si>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</si>
  <si>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</si>
  <si>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</si>
  <si>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</si>
  <si>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</si>
  <si>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</si>
  <si>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</si>
  <si>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</si>
  <si>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</si>
  <si>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</si>
  <si>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</si>
  <si>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</si>
  <si>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</si>
  <si>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</si>
  <si>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</si>
  <si>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</si>
  <si>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</si>
  <si>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</si>
  <si>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</si>
  <si>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</si>
  <si>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</si>
  <si>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</si>
  <si>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</si>
  <si>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</si>
  <si>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</si>
  <si>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</si>
  <si>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</si>
  <si>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</si>
  <si>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</si>
  <si>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</si>
  <si>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</si>
  <si>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</si>
  <si>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</si>
  <si>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</si>
  <si>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</si>
  <si>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</si>
  <si>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</si>
  <si>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</si>
  <si>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</si>
  <si>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</si>
  <si>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</si>
  <si>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</si>
  <si>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</si>
  <si>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</si>
  <si>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</si>
  <si>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</si>
  <si>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</si>
  <si>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</si>
  <si>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</si>
  <si>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</si>
  <si>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</si>
  <si>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</si>
  <si>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</si>
  <si>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</si>
  <si>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</si>
  <si>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</si>
  <si>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</si>
  <si>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</si>
  <si>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</si>
  <si>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</si>
  <si>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</si>
  <si>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</si>
  <si>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</si>
  <si>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</si>
  <si>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</si>
  <si>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</si>
  <si>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</si>
  <si>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</si>
  <si>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</si>
  <si>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</si>
  <si>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</si>
  <si>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</si>
  <si>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</si>
  <si>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</si>
  <si>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</si>
  <si>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</si>
  <si>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</si>
  <si>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</si>
  <si>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</si>
  <si>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</si>
  <si>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</si>
  <si>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</si>
  <si>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</si>
  <si>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</si>
  <si>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</si>
  <si>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</si>
  <si>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</si>
  <si>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</si>
  <si>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</si>
  <si>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</si>
  <si>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</si>
  <si>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</si>
  <si>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</si>
  <si>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</si>
  <si>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</si>
  <si>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</si>
  <si>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</si>
  <si>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</si>
  <si>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</si>
  <si>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</si>
  <si>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</si>
  <si>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</si>
  <si>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</si>
  <si>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</si>
  <si>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</si>
  <si>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</si>
  <si>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</si>
  <si>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</si>
  <si>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</si>
  <si>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</si>
  <si>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</si>
  <si>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</si>
  <si>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</si>
  <si>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</si>
  <si>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</si>
  <si>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</si>
  <si>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</si>
  <si>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</si>
  <si>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</si>
  <si>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</si>
  <si>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</si>
  <si>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</si>
  <si>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</si>
  <si>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</si>
  <si>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</si>
  <si>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</si>
  <si>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</si>
  <si>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</si>
  <si>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</si>
  <si>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</si>
  <si>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</si>
  <si>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</si>
  <si>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</si>
  <si>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</si>
  <si>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</si>
  <si>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</si>
  <si>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</si>
  <si>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</si>
  <si>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</si>
  <si>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</si>
  <si>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</si>
  <si>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</si>
  <si>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</si>
  <si>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</si>
  <si>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</si>
  <si>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</si>
  <si>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</si>
  <si>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</si>
  <si>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</si>
  <si>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</si>
  <si>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</si>
  <si>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</si>
  <si>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</si>
  <si>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</si>
  <si>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</si>
  <si>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</si>
  <si>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</si>
  <si>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</si>
  <si>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</si>
  <si>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</si>
  <si>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</si>
  <si>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</si>
  <si>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</si>
  <si>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</si>
  <si>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</si>
  <si>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</si>
  <si>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</si>
  <si>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</si>
  <si>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</si>
  <si>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</si>
  <si>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</si>
  <si>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</si>
  <si>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</si>
  <si>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</si>
  <si>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</si>
  <si>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</si>
  <si>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</si>
  <si>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</si>
  <si>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</si>
  <si>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</si>
  <si>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</si>
  <si>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</si>
  <si>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</si>
  <si>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</si>
  <si>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</si>
  <si>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</si>
  <si>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</si>
  <si>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</si>
  <si>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</si>
  <si>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</si>
  <si>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</si>
  <si>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</si>
  <si>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</si>
  <si>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</si>
  <si>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</si>
  <si>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</si>
  <si>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</si>
  <si>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</si>
  <si>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</si>
  <si>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</si>
  <si>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</si>
  <si>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</si>
  <si>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</si>
  <si>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</si>
  <si>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</si>
  <si>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</si>
  <si>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</si>
  <si>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</si>
  <si>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</si>
  <si>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</si>
  <si>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</si>
  <si>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</si>
  <si>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</si>
  <si>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</si>
  <si>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</si>
  <si>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</si>
  <si>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</si>
  <si>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</si>
  <si>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</si>
  <si>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</si>
  <si>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</si>
  <si>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</si>
  <si>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</si>
  <si>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</si>
  <si>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</si>
  <si>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</si>
  <si>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</si>
  <si>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</si>
  <si>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</si>
  <si>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</si>
  <si>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</si>
  <si>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</si>
  <si>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</si>
  <si>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</si>
  <si>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</si>
  <si>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</si>
  <si>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</si>
  <si>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</si>
  <si>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</si>
  <si>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</si>
  <si>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</si>
  <si>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</si>
  <si>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</si>
  <si>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</si>
  <si>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</si>
  <si>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</si>
  <si>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</si>
  <si>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</si>
  <si>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</si>
  <si>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</si>
  <si>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</si>
  <si>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</si>
  <si>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</si>
  <si>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</si>
  <si>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</si>
  <si>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</si>
  <si>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</si>
  <si>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</si>
  <si>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</si>
  <si>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</si>
  <si>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</si>
  <si>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</si>
  <si>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</si>
  <si>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</si>
  <si>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</si>
  <si>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</si>
  <si>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</si>
  <si>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</si>
  <si>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</si>
  <si>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</si>
  <si>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</si>
  <si>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</si>
  <si>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</si>
  <si>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</si>
  <si>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</si>
  <si>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</si>
  <si>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</si>
  <si>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</si>
  <si>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</si>
  <si>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</si>
  <si>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</si>
  <si>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</si>
  <si>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</si>
  <si>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</si>
  <si>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</si>
  <si>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</si>
  <si>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</si>
  <si>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</si>
  <si>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</si>
  <si>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</si>
  <si>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</si>
  <si>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</si>
  <si>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</si>
  <si>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</si>
  <si>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</si>
  <si>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</si>
  <si>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</si>
  <si>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</si>
  <si>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</si>
  <si>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</si>
  <si>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</si>
  <si>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</si>
  <si>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</si>
  <si>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</si>
  <si>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</si>
  <si>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</si>
  <si>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</si>
  <si>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</si>
  <si>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</si>
  <si>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</si>
  <si>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</si>
  <si>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</si>
  <si>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</si>
  <si>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</si>
  <si>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</si>
  <si>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</si>
  <si>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</si>
  <si>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</si>
  <si>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</si>
  <si>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</si>
  <si>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</si>
  <si>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</si>
  <si>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</si>
  <si>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</si>
  <si>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</si>
  <si>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</si>
  <si>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</si>
  <si>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</si>
  <si>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</si>
  <si>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</si>
  <si>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</si>
  <si>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</si>
  <si>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</si>
  <si>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</si>
  <si>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</si>
  <si>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</si>
  <si>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</si>
  <si>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</si>
  <si>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</si>
  <si>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</si>
  <si>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</si>
  <si>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</si>
  <si>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</si>
  <si>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</si>
  <si>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</si>
  <si>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</si>
  <si>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</si>
  <si>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</si>
  <si>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</si>
  <si>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</si>
  <si>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</si>
  <si>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</si>
  <si>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</si>
  <si>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</si>
  <si>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</si>
  <si>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</si>
  <si>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</si>
  <si>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</si>
  <si>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</si>
  <si>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</si>
  <si>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</si>
  <si>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</si>
  <si>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</si>
  <si>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</si>
  <si>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</si>
  <si>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</si>
  <si>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</si>
  <si>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</si>
  <si>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</si>
  <si>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</si>
  <si>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</si>
  <si>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</si>
  <si>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</si>
  <si>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</si>
  <si>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</si>
  <si>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</si>
  <si>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</si>
  <si>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</si>
  <si>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</si>
  <si>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</si>
  <si>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</si>
  <si>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</si>
  <si>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</si>
  <si>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</si>
  <si>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</si>
  <si>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</si>
  <si>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</si>
  <si>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</si>
  <si>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</si>
  <si>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</si>
  <si>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</si>
  <si>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</si>
  <si>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</si>
  <si>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</si>
  <si>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</si>
  <si>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</si>
  <si>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</si>
  <si>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</si>
  <si>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</si>
  <si>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</si>
  <si>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</si>
  <si>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</si>
  <si>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</si>
  <si>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</si>
  <si>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</si>
  <si>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</si>
  <si>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</si>
  <si>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</si>
  <si>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</si>
  <si>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</si>
  <si>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</si>
  <si>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</si>
  <si>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</si>
  <si>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</si>
  <si>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</si>
  <si>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</si>
  <si>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</si>
  <si>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</si>
  <si>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</si>
  <si>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</si>
  <si>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</si>
  <si>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</si>
  <si>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</si>
  <si>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</si>
  <si>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</si>
  <si>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</si>
  <si>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</si>
  <si>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</si>
  <si>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</si>
  <si>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</si>
  <si>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</si>
  <si>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</si>
  <si>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</si>
  <si>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</si>
  <si>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</si>
  <si>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</si>
  <si>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</si>
  <si>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</si>
  <si>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</si>
  <si>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</si>
  <si>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</si>
  <si>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</si>
  <si>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</si>
  <si>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</si>
  <si>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</si>
  <si>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</si>
  <si>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</si>
  <si>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</si>
  <si>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</si>
  <si>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</si>
  <si>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</si>
  <si>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</si>
  <si>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</si>
  <si>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</si>
  <si>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</si>
  <si>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</si>
  <si>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</si>
  <si>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</si>
  <si>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</si>
  <si>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</si>
  <si>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</si>
  <si>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</si>
  <si>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</si>
  <si>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</si>
  <si>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</si>
  <si>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</si>
  <si>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</si>
  <si>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</si>
  <si>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</si>
  <si>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</si>
  <si>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</si>
  <si>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</si>
  <si>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</si>
  <si>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</si>
  <si>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</si>
  <si>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</si>
  <si>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</si>
  <si>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</si>
  <si>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</si>
  <si>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</si>
  <si>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</si>
  <si>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</si>
  <si>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</si>
  <si>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</si>
  <si>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</si>
  <si>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</si>
  <si>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</si>
  <si>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</si>
  <si>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</si>
  <si>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</si>
  <si>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</si>
  <si>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</si>
  <si>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</si>
  <si>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</si>
  <si>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</si>
  <si>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</si>
  <si>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</si>
  <si>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</si>
  <si>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</si>
  <si>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</si>
  <si>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</si>
  <si>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</si>
  <si>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</si>
  <si>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</si>
  <si>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</si>
  <si>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</si>
  <si>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</si>
  <si>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</si>
  <si>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</si>
  <si>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</si>
  <si>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</si>
  <si>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</si>
  <si>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</si>
  <si>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</si>
  <si>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</si>
  <si>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</si>
  <si>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</si>
  <si>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</si>
  <si>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</si>
  <si>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</si>
  <si>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</si>
  <si>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</si>
  <si>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</si>
  <si>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</si>
  <si>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</si>
  <si>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</si>
  <si>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</si>
  <si>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</si>
  <si>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</si>
  <si>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</si>
  <si>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</si>
  <si>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</si>
  <si>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</si>
  <si>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</si>
  <si>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</si>
  <si>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</si>
  <si>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</si>
  <si>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</si>
  <si>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</si>
  <si>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</si>
  <si>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</si>
  <si>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</si>
  <si>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</si>
  <si>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</si>
  <si>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</si>
  <si>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</si>
  <si>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</si>
  <si>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</si>
  <si>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</si>
  <si>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</si>
  <si>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</si>
  <si>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</si>
  <si>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</si>
  <si>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</si>
  <si>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</si>
  <si>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</si>
  <si>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</si>
  <si>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</si>
  <si>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</si>
  <si>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</si>
  <si>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</si>
  <si>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</si>
  <si>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</si>
  <si>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</si>
  <si>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</si>
  <si>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</si>
  <si>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</si>
  <si>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</si>
  <si>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</si>
  <si>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</si>
  <si>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</si>
  <si>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</si>
  <si>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</si>
  <si>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</si>
  <si>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</si>
  <si>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</si>
  <si>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</si>
  <si>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</si>
  <si>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</si>
  <si>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</si>
  <si>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</si>
  <si>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</si>
  <si>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</si>
  <si>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</si>
  <si>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</si>
  <si>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</si>
  <si>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</si>
  <si>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</si>
  <si>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</si>
  <si>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</si>
  <si>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</si>
  <si>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</si>
  <si>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</si>
  <si>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</si>
  <si>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</si>
  <si>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</si>
  <si>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</si>
  <si>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</si>
  <si>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</si>
  <si>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</si>
  <si>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</si>
  <si>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</si>
  <si>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</si>
  <si>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</si>
  <si>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</si>
  <si>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</si>
  <si>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</si>
  <si>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</si>
  <si>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</si>
  <si>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</si>
  <si>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</si>
  <si>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</si>
  <si>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</si>
  <si>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</si>
  <si>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</si>
  <si>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</si>
  <si>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</si>
  <si>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</si>
  <si>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</si>
  <si>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</si>
  <si>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</si>
  <si>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</si>
  <si>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</si>
  <si>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</si>
  <si>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</si>
  <si>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</si>
  <si>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</si>
  <si>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</si>
  <si>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</si>
  <si>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</si>
  <si>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</si>
  <si>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</si>
  <si>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</si>
  <si>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</si>
  <si>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</si>
  <si>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</si>
  <si>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</si>
  <si>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</si>
  <si>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</si>
  <si>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</si>
  <si>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</si>
  <si>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</si>
  <si>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</si>
  <si>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</si>
  <si>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</si>
  <si>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</si>
  <si>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</si>
  <si>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</si>
  <si>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</si>
  <si>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</si>
  <si>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</si>
  <si>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</si>
  <si>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</si>
  <si>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</si>
  <si>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</si>
  <si>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</si>
  <si>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</si>
  <si>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</si>
  <si>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</si>
  <si>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</si>
  <si>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</si>
  <si>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</si>
  <si>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</si>
  <si>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</si>
  <si>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</si>
  <si>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</si>
  <si>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</si>
  <si>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</si>
  <si>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</si>
  <si>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</si>
  <si>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</si>
  <si>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</si>
  <si>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</si>
  <si>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</si>
  <si>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</si>
  <si>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</si>
  <si>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</si>
  <si>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</si>
  <si>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</si>
  <si>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</si>
  <si>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</si>
  <si>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</si>
  <si>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</si>
  <si>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</si>
  <si>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</si>
  <si>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</si>
  <si>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</si>
  <si>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</si>
  <si>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</si>
  <si>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</si>
  <si>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</si>
  <si>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</si>
  <si>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</si>
  <si>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</si>
  <si>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</si>
  <si>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</si>
  <si>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</si>
  <si>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</si>
  <si>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</si>
  <si>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</si>
  <si>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</si>
  <si>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</si>
  <si>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</si>
  <si>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</si>
  <si>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</si>
  <si>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</si>
  <si>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</si>
  <si>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</si>
  <si>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</si>
  <si>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</si>
  <si>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</si>
  <si>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</si>
  <si>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</si>
  <si>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</si>
  <si>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</si>
  <si>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</si>
  <si>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</si>
  <si>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</si>
  <si>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</si>
  <si>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</si>
  <si>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</si>
  <si>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</si>
  <si>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</si>
  <si>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</si>
  <si>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</si>
  <si>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</si>
  <si>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</si>
  <si>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</si>
  <si>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</si>
  <si>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</si>
  <si>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</si>
  <si>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</si>
  <si>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</si>
  <si>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</si>
  <si>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</si>
  <si>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</si>
  <si>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</si>
  <si>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</si>
  <si>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</si>
  <si>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</si>
  <si>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</si>
  <si>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</si>
  <si>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</si>
  <si>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</si>
  <si>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</si>
  <si>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</si>
  <si>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</si>
  <si>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</si>
  <si>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</si>
  <si>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</si>
  <si>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</si>
  <si>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</si>
  <si>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</si>
  <si>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</si>
  <si>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</si>
  <si>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</si>
  <si>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</si>
  <si>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</si>
  <si>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</si>
  <si>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</si>
  <si>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</si>
  <si>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</si>
  <si>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</si>
  <si>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</si>
  <si>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</si>
  <si>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</si>
  <si>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</si>
  <si>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</si>
  <si>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</si>
  <si>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</si>
  <si>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</si>
  <si>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</si>
  <si>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</si>
  <si>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</si>
  <si>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</si>
  <si>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</si>
  <si>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</si>
  <si>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</si>
  <si>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</si>
  <si>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</si>
  <si>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</si>
  <si>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</si>
  <si>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</si>
  <si>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</si>
  <si>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</si>
  <si>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</si>
  <si>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</si>
  <si>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</si>
  <si>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</si>
  <si>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</si>
  <si>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</si>
  <si>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</si>
  <si>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</si>
  <si>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</si>
  <si>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</si>
  <si>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</si>
  <si>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</si>
  <si>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</si>
  <si>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</si>
  <si>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</si>
  <si>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</si>
  <si>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</si>
  <si>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</si>
  <si>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</si>
  <si>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</si>
  <si>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</si>
  <si>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</si>
  <si>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</si>
  <si>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</si>
  <si>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</si>
  <si>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</si>
  <si>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</si>
  <si>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</si>
  <si>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</si>
  <si>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</si>
  <si>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</si>
  <si>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</si>
  <si>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</si>
  <si>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</si>
  <si>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</si>
  <si>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</si>
  <si>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</si>
  <si>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</si>
  <si>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</si>
  <si>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</si>
  <si>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</si>
  <si>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</si>
  <si>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</si>
  <si>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</si>
  <si>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</si>
  <si>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</si>
  <si>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</si>
  <si>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</si>
  <si>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</si>
  <si>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</si>
  <si>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</si>
  <si>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</si>
  <si>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</si>
  <si>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</si>
  <si>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</si>
  <si>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</si>
  <si>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</si>
  <si>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</si>
  <si>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</si>
  <si>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</si>
  <si>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</si>
  <si>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</si>
  <si>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</si>
  <si>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</si>
  <si>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</si>
  <si>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</si>
  <si>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</si>
  <si>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</si>
  <si>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</si>
  <si>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</si>
  <si>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</si>
  <si>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</si>
  <si>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</si>
  <si>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</si>
  <si>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</si>
  <si>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</si>
  <si>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</si>
  <si>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</si>
  <si>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</si>
  <si>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</si>
  <si>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</si>
  <si>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</si>
  <si>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</si>
  <si>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</si>
  <si>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</si>
  <si>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</si>
  <si>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</si>
  <si>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</si>
  <si>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</si>
  <si>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</si>
  <si>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</si>
  <si>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</si>
  <si>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</si>
  <si>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</si>
  <si>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</si>
  <si>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</si>
  <si>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</si>
  <si>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</si>
  <si>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</si>
  <si>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</si>
  <si>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</si>
  <si>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</si>
  <si>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</si>
  <si>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</si>
  <si>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</si>
  <si>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</si>
  <si>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</si>
  <si>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</si>
  <si>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</si>
  <si>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</si>
  <si>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</si>
  <si>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</si>
  <si>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</si>
  <si>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</si>
  <si>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</si>
  <si>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</si>
  <si>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</si>
  <si>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</si>
  <si>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</si>
  <si>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</si>
  <si>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</si>
  <si>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</si>
  <si>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</si>
  <si>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</si>
  <si>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</si>
  <si>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</si>
  <si>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</si>
  <si>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</si>
  <si>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</si>
  <si>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</si>
  <si>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</si>
  <si>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</si>
  <si>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</si>
  <si>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</si>
  <si>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</si>
  <si>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</si>
  <si>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</si>
  <si>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</si>
  <si>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</si>
  <si>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</si>
  <si>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</si>
  <si>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</si>
  <si>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</si>
  <si>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</si>
  <si>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</si>
  <si>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</si>
  <si>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</si>
  <si>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</si>
  <si>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</si>
  <si>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</si>
  <si>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</si>
  <si>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</si>
  <si>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</si>
  <si>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</si>
  <si>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</si>
  <si>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</si>
  <si>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</si>
  <si>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</si>
  <si>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</si>
  <si>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</si>
  <si>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</si>
  <si>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</si>
  <si>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</si>
  <si>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</si>
  <si>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</si>
  <si>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</si>
  <si>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</si>
  <si>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</si>
  <si>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</si>
  <si>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</si>
  <si>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</si>
  <si>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</si>
  <si>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</si>
  <si>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</si>
  <si>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</si>
  <si>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</si>
  <si>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</si>
  <si>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</si>
  <si>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</si>
  <si>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</si>
  <si>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</si>
  <si>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</si>
  <si>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</si>
  <si>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</si>
  <si>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</si>
  <si>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</si>
  <si>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</si>
  <si>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</si>
  <si>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</si>
  <si>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</si>
  <si>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</si>
  <si>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</si>
  <si>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</si>
  <si>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</si>
  <si>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</si>
  <si>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</si>
  <si>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</si>
  <si>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</si>
  <si>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</si>
  <si>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</si>
  <si>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</si>
  <si>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</si>
  <si>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</si>
  <si>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</si>
  <si>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</si>
  <si>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</si>
  <si>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</si>
  <si>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</si>
  <si>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</si>
  <si>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</si>
  <si>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</si>
  <si>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</si>
  <si>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</si>
  <si>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</si>
  <si>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</si>
  <si>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</si>
  <si>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</si>
  <si>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</si>
  <si>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</si>
  <si>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</si>
  <si>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</si>
  <si>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</si>
  <si>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</si>
  <si>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</si>
  <si>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</si>
  <si>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</si>
  <si>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</si>
  <si>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</si>
  <si>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</si>
  <si>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</si>
  <si>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</si>
  <si>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</si>
  <si>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</si>
  <si>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</si>
  <si>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</si>
  <si>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</si>
  <si>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</si>
  <si>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</si>
  <si>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</si>
  <si>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</si>
  <si>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</si>
  <si>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</si>
  <si>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</si>
  <si>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</si>
  <si>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</si>
  <si>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</si>
  <si>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</si>
  <si>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</si>
  <si>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</si>
  <si>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</si>
  <si>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</si>
  <si>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</si>
  <si>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</si>
  <si>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</si>
  <si>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</si>
  <si>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</si>
  <si>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</si>
  <si>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</si>
  <si>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</si>
  <si>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</si>
  <si>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</si>
  <si>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</si>
  <si>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</si>
  <si>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</si>
  <si>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</si>
  <si>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</si>
  <si>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</si>
  <si>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</si>
  <si>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</si>
  <si>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</si>
  <si>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</si>
  <si>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</si>
  <si>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</si>
  <si>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</si>
  <si>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</si>
  <si>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</si>
  <si>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</si>
  <si>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</si>
  <si>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</si>
  <si>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</si>
  <si>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</si>
  <si>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</si>
  <si>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</si>
  <si>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</si>
  <si>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</si>
  <si>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</si>
  <si>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</si>
  <si>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</si>
  <si>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</si>
  <si>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</si>
  <si>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</si>
  <si>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</si>
  <si>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</si>
  <si>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</si>
  <si>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</si>
  <si>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</si>
  <si>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</si>
  <si>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</si>
  <si>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</si>
  <si>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</si>
  <si>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</si>
  <si>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</si>
  <si>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</si>
  <si>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</si>
  <si>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</si>
  <si>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</si>
  <si>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</si>
  <si>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</si>
  <si>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</si>
  <si>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</si>
  <si>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</si>
  <si>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</si>
  <si>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</si>
  <si>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</si>
  <si>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</si>
  <si>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</si>
  <si>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</si>
  <si>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</si>
  <si>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</si>
  <si>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</si>
  <si>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</si>
  <si>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</si>
  <si>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</si>
  <si>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</si>
  <si>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</si>
  <si>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</si>
  <si>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</si>
  <si>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</si>
  <si>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</si>
  <si>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</si>
  <si>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</si>
  <si>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</si>
  <si>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</si>
  <si>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</si>
  <si>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</si>
  <si>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</si>
  <si>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</si>
  <si>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</si>
  <si>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</si>
  <si>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</si>
  <si>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</si>
  <si>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</si>
  <si>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</si>
  <si>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</si>
  <si>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</si>
  <si>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</si>
  <si>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</si>
  <si>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</si>
  <si>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</si>
  <si>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</si>
  <si>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</si>
  <si>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</si>
  <si>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</si>
  <si>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</si>
  <si>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</si>
  <si>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</si>
  <si>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</si>
  <si>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</si>
  <si>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</si>
  <si>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</si>
  <si>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</si>
  <si>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</si>
  <si>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</si>
  <si>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</si>
  <si>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</si>
  <si>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</si>
  <si>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</si>
  <si>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</si>
  <si>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</si>
  <si>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</si>
  <si>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</si>
  <si>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</si>
  <si>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</si>
  <si>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</si>
  <si>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</si>
  <si>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</si>
  <si>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</si>
  <si>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</si>
  <si>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</si>
  <si>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</si>
  <si>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</si>
  <si>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</si>
  <si>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</si>
  <si>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</si>
  <si>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</si>
  <si>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</si>
  <si>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</si>
  <si>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</si>
  <si>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</si>
  <si>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</si>
  <si>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</si>
  <si>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</si>
  <si>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</si>
  <si>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</si>
  <si>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</si>
  <si>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</si>
  <si>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</si>
  <si>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</si>
  <si>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</si>
  <si>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</si>
  <si>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</si>
  <si>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</si>
  <si>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</si>
  <si>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</si>
  <si>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</si>
  <si>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</si>
  <si>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</si>
  <si>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</si>
  <si>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</si>
  <si>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</si>
  <si>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</si>
  <si>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</si>
  <si>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</si>
  <si>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</si>
  <si>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</si>
  <si>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</si>
  <si>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</si>
  <si>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</si>
  <si>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</si>
  <si>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</si>
  <si>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</si>
  <si>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</si>
  <si>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</si>
  <si>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</si>
  <si>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</si>
  <si>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</si>
  <si>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</si>
  <si>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</si>
  <si>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</si>
  <si>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</si>
  <si>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</si>
  <si>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</si>
  <si>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</si>
  <si>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</si>
  <si>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</si>
  <si>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</si>
  <si>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</si>
  <si>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</si>
  <si>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</si>
  <si>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</si>
  <si>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</si>
  <si>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</si>
  <si>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</si>
  <si>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</si>
  <si>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</si>
  <si>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</si>
  <si>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</si>
  <si>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</si>
  <si>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</si>
  <si>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</si>
  <si>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</si>
  <si>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</si>
  <si>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</si>
  <si>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</si>
  <si>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</si>
  <si>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</si>
  <si>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</si>
  <si>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</si>
  <si>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</si>
  <si>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</si>
  <si>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</si>
  <si>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</si>
  <si>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</si>
  <si>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</si>
  <si>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</si>
  <si>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</si>
  <si>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</si>
  <si>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</si>
  <si>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</si>
  <si>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</si>
  <si>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</si>
  <si>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</si>
  <si>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</si>
  <si>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</si>
  <si>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</si>
  <si>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</si>
  <si>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</si>
  <si>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</si>
  <si>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</si>
  <si>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</si>
  <si>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</si>
  <si>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</si>
  <si>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</si>
  <si>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</si>
  <si>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</si>
  <si>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</si>
  <si>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</si>
  <si>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</si>
  <si>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</si>
  <si>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</si>
  <si>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</si>
  <si>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</si>
  <si>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</si>
  <si>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</si>
  <si>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</si>
  <si>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</si>
  <si>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</si>
  <si>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</si>
  <si>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</si>
  <si>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</si>
  <si>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</si>
  <si>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</si>
  <si>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</si>
  <si>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</si>
  <si>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</si>
  <si>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</si>
  <si>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</si>
  <si>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</si>
  <si>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</si>
  <si>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</si>
  <si>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</si>
  <si>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</si>
  <si>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</si>
  <si>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</si>
  <si>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</si>
  <si>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</si>
  <si>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</si>
  <si>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</si>
  <si>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</si>
  <si>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</si>
  <si>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</si>
  <si>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</si>
  <si>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</si>
  <si>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</si>
  <si>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</si>
  <si>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</si>
  <si>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</si>
  <si>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</si>
  <si>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</si>
  <si>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</si>
  <si>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</si>
  <si>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</si>
  <si>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</si>
  <si>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</si>
  <si>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</si>
  <si>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</si>
  <si>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</si>
  <si>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</si>
  <si>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</si>
  <si>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</si>
  <si>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</si>
  <si>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</si>
  <si>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</si>
  <si>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</si>
  <si>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</si>
  <si>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</si>
  <si>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</si>
  <si>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</si>
  <si>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</si>
  <si>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</si>
  <si>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</si>
  <si>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</si>
  <si>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</si>
  <si>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</si>
  <si>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</si>
  <si>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</si>
  <si>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</si>
  <si>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</si>
  <si>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</si>
  <si>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</si>
  <si>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</si>
  <si>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</si>
  <si>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</si>
  <si>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</si>
  <si>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</si>
  <si>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</si>
  <si>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</si>
  <si>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</si>
  <si>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</si>
  <si>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</si>
  <si>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</si>
  <si>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</si>
  <si>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</si>
  <si>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</si>
  <si>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</si>
  <si>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</si>
  <si>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</si>
  <si>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</si>
  <si>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</si>
  <si>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</si>
  <si>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</si>
  <si>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</si>
  <si>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</si>
  <si>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</si>
  <si>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</si>
  <si>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</si>
  <si>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</si>
  <si>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</si>
  <si>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</si>
  <si>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</si>
  <si>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</si>
  <si>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</si>
  <si>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</si>
  <si>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</si>
  <si>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</si>
  <si>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</si>
  <si>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</si>
  <si>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</si>
  <si>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</si>
  <si>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</si>
  <si>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</si>
  <si>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</si>
  <si>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</si>
  <si>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</si>
  <si>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</si>
  <si>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</si>
  <si>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</si>
  <si>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</si>
  <si>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</si>
  <si>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</si>
  <si>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</si>
  <si>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</si>
  <si>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</si>
  <si>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</si>
  <si>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</si>
  <si>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</si>
  <si>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</si>
  <si>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</si>
  <si>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</si>
  <si>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</si>
  <si>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</si>
  <si>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</si>
  <si>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</si>
  <si>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</si>
  <si>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</si>
  <si>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</si>
  <si>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</si>
  <si>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</si>
  <si>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</si>
  <si>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</si>
  <si>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</si>
  <si>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</si>
  <si>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</si>
  <si>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</si>
  <si>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</si>
  <si>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</si>
  <si>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</si>
  <si>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</si>
  <si>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</si>
  <si>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</si>
  <si>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</si>
  <si>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</si>
  <si>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</si>
  <si>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</si>
  <si>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</si>
  <si>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</si>
  <si>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</si>
  <si>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</si>
  <si>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</si>
  <si>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</si>
  <si>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</si>
  <si>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</si>
  <si>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</si>
  <si>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</si>
  <si>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</si>
  <si>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</si>
  <si>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</si>
  <si>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</si>
  <si>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</si>
  <si>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</si>
  <si>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</si>
  <si>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</si>
  <si>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</si>
  <si>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</si>
  <si>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</si>
  <si>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</si>
  <si>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</si>
  <si>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</si>
  <si>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</si>
  <si>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</si>
  <si>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</si>
  <si>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</si>
  <si>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</si>
  <si>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</si>
  <si>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</si>
  <si>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</si>
  <si>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</si>
  <si>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</si>
  <si>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</si>
  <si>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</si>
  <si>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</si>
  <si>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</si>
  <si>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</si>
  <si>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</si>
  <si>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</si>
  <si>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</si>
  <si>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</si>
  <si>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</si>
  <si>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</si>
  <si>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</si>
  <si>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</si>
  <si>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</si>
  <si>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</si>
  <si>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</si>
  <si>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</si>
  <si>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</si>
  <si>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</si>
  <si>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</si>
  <si>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</si>
  <si>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</si>
  <si>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</si>
  <si>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</si>
  <si>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</si>
  <si>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</si>
  <si>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</si>
  <si>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</si>
  <si>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</si>
  <si>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</si>
  <si>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</si>
  <si>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</si>
  <si>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</si>
  <si>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</si>
  <si>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</si>
  <si>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</si>
  <si>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</si>
  <si>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</si>
  <si>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</si>
  <si>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</si>
  <si>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</si>
  <si>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</si>
  <si>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</si>
  <si>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</si>
  <si>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</si>
  <si>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</si>
  <si>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</si>
  <si>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</si>
  <si>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</si>
  <si>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</si>
  <si>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</si>
  <si>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</si>
  <si>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</si>
  <si>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</si>
  <si>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</si>
  <si>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</si>
  <si>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</si>
  <si>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</si>
  <si>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</si>
  <si>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</si>
  <si>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</si>
  <si>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</si>
  <si>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</si>
  <si>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</si>
  <si>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</si>
  <si>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</si>
  <si>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</si>
  <si>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</si>
  <si>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</si>
  <si>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</si>
  <si>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</si>
  <si>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</si>
  <si>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</si>
  <si>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</si>
  <si>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</si>
  <si>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</si>
  <si>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</si>
  <si>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</si>
  <si>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</si>
  <si>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</si>
  <si>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</si>
  <si>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</si>
  <si>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</si>
  <si>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</si>
  <si>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</si>
  <si>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</si>
  <si>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</si>
  <si>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</si>
  <si>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</si>
  <si>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</si>
  <si>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</si>
  <si>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</si>
  <si>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</si>
  <si>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</si>
  <si>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</si>
  <si>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</si>
  <si>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</si>
  <si>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</si>
  <si>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</si>
  <si>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</si>
  <si>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</si>
  <si>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</si>
  <si>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</si>
  <si>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</si>
  <si>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</si>
  <si>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</si>
  <si>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</si>
  <si>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</si>
  <si>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</si>
  <si>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</si>
  <si>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</si>
  <si>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</si>
  <si>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</si>
  <si>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</si>
  <si>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</si>
  <si>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</si>
  <si>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</si>
  <si>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</si>
  <si>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</si>
  <si>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</si>
  <si>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</si>
  <si>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</si>
  <si>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</si>
  <si>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</si>
  <si>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</si>
  <si>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</si>
  <si>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</si>
  <si>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</si>
  <si>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</si>
  <si>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</si>
  <si>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</si>
  <si>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</si>
  <si>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</si>
  <si>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</si>
  <si>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</si>
  <si>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</si>
  <si>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</si>
  <si>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</si>
  <si>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</si>
  <si>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</si>
  <si>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</si>
  <si>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</si>
  <si>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</si>
  <si>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</si>
  <si>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</si>
  <si>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</si>
  <si>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</si>
  <si>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</si>
  <si>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</si>
  <si>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</si>
  <si>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</si>
  <si>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</si>
  <si>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</si>
  <si>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</si>
  <si>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</si>
  <si>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</si>
  <si>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</si>
  <si>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</si>
  <si>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</si>
  <si>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</si>
  <si>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</si>
  <si>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</si>
  <si>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</si>
  <si>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</si>
  <si>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</si>
  <si>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</si>
  <si>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</si>
  <si>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</si>
  <si>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</si>
  <si>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</si>
  <si>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</si>
  <si>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</si>
  <si>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</si>
  <si>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</si>
  <si>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</si>
  <si>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</si>
  <si>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</si>
  <si>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</si>
  <si>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</si>
  <si>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</si>
  <si>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</si>
  <si>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</si>
  <si>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</si>
  <si>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</si>
  <si>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</si>
  <si>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</si>
  <si>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</si>
  <si>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</si>
  <si>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</si>
  <si>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</si>
  <si>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</si>
  <si>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</si>
  <si>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</si>
  <si>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</si>
  <si>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</si>
  <si>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</si>
  <si>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</si>
  <si>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</si>
  <si>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</si>
  <si>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</si>
  <si>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</si>
  <si>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</si>
  <si>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</si>
  <si>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</si>
  <si>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</si>
  <si>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</si>
  <si>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</si>
  <si>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</si>
  <si>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</si>
  <si>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</si>
  <si>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</si>
  <si>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</si>
  <si>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</si>
  <si>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</si>
  <si>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</si>
  <si>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</si>
  <si>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</si>
  <si>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</si>
  <si>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</si>
  <si>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</si>
  <si>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</si>
  <si>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</si>
  <si>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</si>
  <si>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</si>
  <si>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</si>
  <si>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</si>
  <si>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</si>
  <si>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</si>
  <si>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</si>
  <si>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</si>
  <si>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</si>
  <si>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</si>
  <si>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</si>
  <si>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</si>
  <si>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</si>
  <si>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</si>
  <si>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</si>
  <si>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</si>
  <si>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</si>
  <si>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</si>
  <si>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</si>
  <si>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</si>
  <si>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</si>
  <si>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</si>
  <si>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</si>
  <si>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</si>
  <si>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</si>
  <si>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</si>
  <si>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</si>
  <si>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</si>
  <si>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</si>
  <si>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</si>
  <si>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</si>
  <si>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</si>
  <si>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</si>
  <si>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</si>
  <si>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</si>
  <si>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</si>
  <si>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</si>
  <si>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</si>
  <si>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</si>
  <si>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</si>
  <si>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</si>
  <si>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</si>
  <si>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</si>
  <si>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</si>
  <si>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</si>
  <si>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</si>
  <si>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</si>
  <si>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</si>
  <si>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</si>
  <si>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</si>
  <si>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</si>
  <si>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</si>
  <si>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</si>
  <si>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</si>
  <si>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</si>
  <si>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</si>
  <si>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</si>
  <si>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</si>
  <si>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</si>
  <si>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</si>
  <si>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</si>
  <si>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</si>
  <si>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</si>
  <si>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</si>
  <si>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</si>
  <si>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</si>
  <si>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</si>
  <si>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</si>
  <si>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</si>
  <si>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</si>
  <si>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</si>
  <si>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</si>
  <si>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</si>
  <si>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</si>
  <si>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</si>
  <si>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</si>
  <si>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</si>
  <si>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</si>
  <si>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</si>
  <si>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</si>
  <si>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</si>
  <si>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</si>
  <si>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</si>
  <si>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</si>
  <si>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</si>
  <si>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</si>
  <si>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</si>
  <si>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</si>
  <si>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</si>
  <si>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</si>
  <si>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</si>
  <si>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</si>
  <si>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</si>
  <si>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</si>
  <si>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</si>
  <si>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</si>
  <si>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</si>
  <si>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</si>
  <si>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</si>
  <si>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</si>
  <si>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</si>
  <si>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</si>
  <si>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</si>
  <si>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</si>
  <si>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</si>
  <si>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</si>
  <si>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</si>
  <si>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</si>
  <si>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</si>
  <si>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</si>
  <si>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</si>
  <si>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</si>
  <si>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</si>
  <si>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</si>
  <si>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</si>
  <si>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</si>
  <si>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</si>
  <si>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</si>
  <si>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</si>
  <si>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</si>
  <si>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</si>
  <si>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</si>
  <si>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</si>
  <si>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</si>
  <si>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</si>
  <si>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</si>
  <si>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</si>
  <si>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</si>
  <si>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</si>
  <si>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</si>
  <si>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</si>
  <si>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</si>
  <si>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</si>
  <si>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</si>
  <si>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</si>
  <si>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</si>
  <si>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</si>
  <si>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</si>
  <si>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</si>
  <si>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</si>
  <si>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</si>
  <si>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</si>
  <si>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</si>
  <si>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</si>
  <si>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</si>
  <si>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</si>
  <si>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</si>
  <si>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</si>
  <si>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</si>
  <si>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</si>
  <si>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</si>
  <si>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</si>
  <si>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</si>
  <si>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</si>
  <si>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</si>
  <si>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</si>
  <si>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</si>
  <si>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</si>
  <si>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</si>
  <si>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</si>
  <si>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</si>
  <si>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</si>
  <si>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</si>
  <si>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</si>
  <si>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</si>
  <si>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</si>
  <si>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</si>
  <si>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</si>
  <si>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</si>
  <si>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</si>
  <si>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</si>
  <si>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</si>
  <si>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</si>
  <si>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</si>
  <si>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</si>
  <si>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</si>
  <si>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</si>
  <si>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</si>
  <si>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</si>
  <si>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</si>
  <si>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</si>
  <si>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</si>
  <si>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</si>
  <si>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</si>
  <si>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</si>
  <si>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</si>
  <si>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</si>
  <si>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</si>
  <si>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</si>
  <si>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</si>
  <si>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</si>
  <si>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</si>
  <si>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</si>
  <si>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</si>
  <si>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</si>
  <si>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</si>
  <si>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</si>
  <si>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</si>
  <si>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</si>
  <si>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</si>
  <si>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</si>
  <si>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</si>
  <si>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</si>
  <si>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</si>
  <si>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</si>
  <si>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</si>
  <si>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</si>
  <si>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</si>
  <si>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</si>
  <si>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</si>
  <si>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</si>
  <si>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</si>
  <si>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</si>
  <si>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</si>
  <si>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</si>
  <si>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</si>
  <si>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</si>
  <si>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</si>
  <si>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</si>
  <si>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</si>
  <si>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</si>
  <si>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</si>
  <si>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</si>
  <si>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</si>
  <si>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</si>
  <si>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</si>
  <si>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</si>
  <si>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</si>
  <si>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</si>
  <si>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</si>
  <si>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</si>
  <si>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</si>
  <si>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</si>
  <si>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</si>
  <si>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</si>
  <si>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</si>
  <si>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</si>
  <si>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</si>
  <si>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</si>
  <si>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</si>
  <si>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</si>
  <si>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</si>
  <si>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</si>
  <si>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</si>
  <si>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</si>
  <si>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</si>
  <si>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</si>
  <si>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</si>
  <si>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</si>
  <si>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</si>
  <si>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</si>
  <si>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</si>
  <si>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</si>
  <si>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</si>
  <si>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</si>
  <si>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</si>
  <si>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</si>
  <si>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</si>
  <si>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</si>
  <si>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</si>
  <si>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</si>
  <si>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</si>
  <si>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</si>
  <si>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</si>
  <si>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</si>
  <si>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</si>
  <si>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</si>
  <si>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</si>
  <si>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</si>
  <si>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</si>
  <si>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</si>
  <si>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</si>
  <si>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</si>
  <si>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</si>
  <si>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</si>
  <si>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</si>
  <si>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</si>
  <si>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</si>
  <si>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</si>
  <si>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</si>
  <si>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</si>
  <si>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</si>
  <si>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</si>
  <si>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</si>
  <si>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</si>
  <si>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</si>
  <si>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</si>
  <si>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</si>
  <si>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</si>
  <si>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</si>
  <si>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</si>
  <si>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</si>
  <si>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</si>
  <si>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</si>
  <si>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</si>
  <si>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</si>
  <si>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</si>
  <si>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</si>
  <si>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</si>
  <si>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</si>
  <si>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</si>
  <si>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</si>
  <si>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</si>
  <si>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</si>
  <si>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</si>
  <si>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</si>
  <si>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</si>
  <si>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</si>
  <si>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</si>
  <si>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</si>
  <si>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</si>
  <si>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</si>
  <si>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</si>
  <si>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</si>
  <si>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</si>
  <si>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</si>
  <si>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</si>
  <si>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</si>
  <si>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</si>
  <si>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</si>
  <si>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</si>
  <si>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</si>
  <si>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</si>
  <si>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</si>
  <si>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</si>
  <si>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</si>
  <si>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</si>
  <si>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</si>
  <si>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</si>
  <si>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</si>
  <si>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</si>
  <si>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</si>
  <si>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</si>
  <si>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</si>
  <si>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</si>
  <si>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</si>
  <si>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</si>
  <si>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</si>
  <si>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</si>
  <si>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</si>
  <si>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</si>
  <si>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</si>
  <si>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</si>
  <si>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</si>
  <si>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</si>
  <si>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</si>
  <si>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</si>
  <si>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</si>
  <si>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</si>
  <si>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</si>
  <si>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</si>
  <si>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</si>
  <si>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</si>
  <si>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</si>
  <si>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</si>
  <si>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</si>
  <si>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</si>
  <si>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</si>
  <si>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</si>
  <si>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</si>
  <si>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</si>
  <si>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</si>
  <si>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</si>
  <si>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</si>
  <si>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</si>
  <si>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</si>
  <si>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</si>
  <si>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</si>
  <si>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</si>
  <si>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</si>
  <si>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</si>
  <si>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</si>
  <si>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</si>
  <si>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</si>
  <si>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</si>
  <si>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</si>
  <si>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</si>
  <si>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</si>
  <si>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</si>
  <si>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</si>
  <si>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</si>
  <si>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</si>
  <si>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</si>
  <si>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</si>
  <si>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</si>
  <si>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</si>
  <si>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</si>
  <si>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</si>
  <si>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</si>
  <si>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</si>
  <si>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</si>
  <si>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</si>
  <si>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</si>
  <si>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</si>
  <si>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</si>
  <si>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</si>
  <si>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</si>
  <si>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</si>
  <si>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</si>
  <si>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</si>
  <si>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</si>
  <si>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</si>
  <si>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</si>
  <si>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</si>
  <si>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</si>
  <si>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</si>
  <si>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</si>
  <si>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</si>
  <si>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</si>
  <si>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</si>
  <si>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</si>
  <si>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</si>
  <si>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</si>
  <si>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</si>
  <si>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</si>
  <si>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</si>
  <si>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</si>
  <si>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</si>
  <si>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</si>
  <si>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</si>
  <si>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</si>
  <si>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</si>
  <si>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</si>
  <si>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</si>
  <si>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</si>
  <si>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</si>
  <si>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</si>
  <si>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</si>
  <si>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</si>
  <si>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</si>
  <si>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</si>
  <si>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</si>
  <si>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</si>
  <si>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</si>
  <si>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</si>
  <si>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</si>
  <si>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</si>
  <si>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</si>
  <si>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</si>
  <si>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</si>
  <si>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</si>
  <si>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</si>
  <si>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</si>
  <si>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</si>
  <si>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</si>
  <si>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</si>
  <si>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</si>
  <si>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</si>
  <si>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</si>
  <si>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</si>
  <si>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</si>
  <si>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</si>
  <si>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</si>
  <si>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</si>
  <si>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</si>
  <si>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</si>
  <si>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</si>
  <si>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</si>
  <si>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</si>
  <si>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</si>
  <si>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</si>
  <si>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</si>
  <si>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</si>
  <si>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</si>
  <si>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</si>
  <si>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</si>
  <si>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</si>
  <si>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</si>
  <si>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</si>
  <si>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</si>
  <si>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</si>
  <si>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</si>
  <si>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</si>
  <si>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</si>
  <si>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</si>
  <si>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</si>
  <si>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</si>
  <si>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</si>
  <si>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</si>
  <si>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</si>
  <si>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</si>
  <si>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</si>
  <si>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</si>
  <si>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</si>
  <si>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</si>
  <si>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</si>
  <si>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</si>
  <si>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</si>
  <si>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</si>
  <si>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</si>
  <si>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</si>
  <si>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</si>
  <si>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</si>
  <si>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</si>
  <si>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</si>
  <si>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</si>
  <si>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</si>
  <si>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</si>
  <si>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</si>
  <si>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</si>
  <si>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</si>
  <si>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</si>
  <si>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</si>
  <si>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</si>
  <si>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</si>
  <si>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</si>
  <si>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</si>
  <si>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</si>
  <si>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</si>
  <si>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</si>
  <si>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</si>
  <si>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</si>
  <si>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</si>
  <si>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</si>
  <si>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</si>
  <si>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</si>
  <si>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</si>
  <si>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</si>
  <si>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</si>
  <si>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</si>
  <si>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</si>
  <si>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</si>
  <si>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</si>
  <si>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</si>
  <si>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</si>
  <si>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</si>
  <si>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</si>
  <si>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</si>
  <si>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</si>
  <si>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</si>
  <si>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</si>
  <si>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</si>
  <si>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</si>
  <si>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</si>
  <si>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</si>
  <si>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</si>
  <si>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</si>
  <si>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</si>
  <si>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</si>
  <si>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</si>
  <si>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</si>
  <si>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</si>
  <si>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</si>
  <si>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</si>
  <si>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</si>
  <si>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</si>
  <si>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</si>
  <si>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</si>
  <si>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</si>
  <si>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</si>
  <si>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</si>
  <si>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</si>
  <si>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</si>
  <si>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</si>
  <si>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</si>
  <si>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</si>
  <si>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</si>
  <si>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</si>
  <si>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</si>
  <si>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</si>
  <si>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</si>
  <si>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</si>
  <si>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</si>
  <si>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</si>
  <si>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</si>
  <si>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</si>
  <si>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</si>
  <si>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</si>
  <si>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</si>
  <si>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</si>
  <si>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</si>
  <si>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</si>
  <si>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</si>
  <si>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</si>
  <si>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</si>
  <si>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</si>
  <si>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</si>
  <si>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</si>
  <si>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</si>
  <si>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</si>
  <si>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</si>
  <si>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</si>
  <si>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</si>
  <si>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</si>
  <si>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</si>
  <si>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</si>
  <si>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</si>
  <si>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</si>
  <si>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</si>
  <si>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</si>
  <si>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</si>
  <si>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</si>
  <si>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</si>
  <si>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</si>
  <si>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</si>
  <si>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</si>
  <si>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</si>
  <si>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</si>
  <si>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</si>
  <si>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</si>
  <si>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</si>
  <si>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</si>
  <si>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</si>
  <si>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</si>
  <si>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</si>
  <si>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</si>
  <si>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</si>
  <si>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</si>
  <si>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</si>
  <si>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</si>
  <si>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</si>
  <si>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</si>
  <si>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</si>
  <si>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</si>
  <si>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</si>
  <si>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</si>
  <si>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</si>
  <si>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</si>
  <si>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</si>
  <si>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</si>
  <si>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</si>
  <si>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</si>
  <si>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</si>
  <si>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</si>
  <si>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</si>
  <si>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</si>
  <si>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</si>
  <si>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</si>
  <si>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</si>
  <si>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</si>
  <si>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</si>
  <si>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</si>
  <si>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</si>
  <si>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</si>
  <si>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</si>
  <si>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</si>
  <si>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</si>
  <si>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</si>
  <si>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</si>
  <si>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</si>
  <si>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</si>
  <si>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</si>
  <si>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</si>
  <si>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</si>
  <si>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</si>
  <si>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</si>
  <si>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</si>
  <si>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</si>
  <si>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</si>
  <si>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</si>
  <si>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</si>
  <si>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</si>
  <si>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</si>
  <si>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</si>
  <si>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</si>
  <si>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</si>
  <si>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</si>
  <si>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</si>
  <si>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</si>
  <si>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</si>
  <si>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</si>
  <si>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</si>
  <si>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</si>
  <si>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</si>
  <si>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</si>
  <si>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</si>
  <si>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</si>
  <si>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</si>
  <si>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</si>
  <si>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</si>
  <si>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</si>
  <si>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</si>
  <si>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</si>
  <si>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</si>
  <si>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</si>
  <si>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</si>
  <si>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</si>
  <si>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</si>
  <si>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</si>
  <si>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</si>
  <si>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</si>
  <si>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</si>
  <si>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</si>
  <si>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</si>
  <si>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</si>
  <si>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</si>
  <si>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</si>
  <si>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</si>
  <si>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</si>
  <si>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</si>
  <si>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</si>
  <si>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</si>
  <si>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</si>
  <si>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</si>
  <si>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</si>
  <si>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</si>
  <si>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</si>
  <si>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</si>
  <si>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</si>
  <si>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</si>
  <si>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</si>
  <si>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</si>
  <si>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</si>
  <si>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</si>
  <si>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</si>
  <si>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</si>
  <si>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</si>
  <si>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</si>
  <si>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</si>
  <si>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</si>
  <si>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</si>
  <si>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</si>
  <si>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</si>
  <si>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</si>
  <si>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</si>
  <si>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</si>
  <si>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</si>
  <si>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</si>
  <si>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</si>
  <si>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</si>
  <si>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</si>
  <si>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</si>
  <si>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</si>
  <si>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</si>
  <si>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</si>
  <si>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</si>
  <si>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</si>
  <si>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</si>
  <si>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</si>
  <si>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</si>
  <si>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</si>
  <si>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</si>
  <si>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</si>
  <si>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</si>
  <si>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</si>
  <si>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</si>
  <si>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</si>
  <si>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</si>
  <si>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</si>
  <si>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</si>
  <si>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</si>
  <si>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</si>
  <si>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</si>
  <si>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</si>
  <si>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</si>
  <si>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</si>
  <si>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</si>
  <si>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</si>
  <si>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</si>
  <si>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</si>
  <si>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</si>
  <si>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</si>
  <si>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</si>
  <si>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</si>
  <si>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</si>
  <si>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</si>
  <si>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</si>
  <si>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</si>
  <si>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</si>
  <si>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</si>
  <si>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</si>
  <si>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</si>
  <si>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</si>
  <si>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</si>
  <si>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</si>
  <si>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</si>
  <si>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</si>
  <si>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</si>
  <si>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</si>
  <si>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</si>
  <si>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</si>
  <si>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</si>
  <si>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</si>
  <si>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</si>
  <si>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</si>
  <si>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</si>
  <si>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</si>
  <si>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</si>
  <si>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</si>
  <si>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</si>
  <si>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</si>
  <si>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</si>
  <si>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</si>
  <si>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</si>
  <si>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</si>
  <si>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</si>
  <si>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</si>
  <si>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</si>
  <si>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</si>
  <si>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</si>
  <si>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</si>
  <si>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</si>
  <si>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</si>
  <si>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</si>
  <si>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</si>
  <si>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</si>
  <si>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</si>
  <si>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</si>
  <si>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</si>
  <si>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</si>
  <si>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</si>
  <si>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</si>
  <si>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</si>
  <si>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</si>
  <si>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</si>
  <si>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</si>
  <si>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</si>
  <si>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</si>
  <si>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</si>
  <si>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</si>
  <si>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</si>
  <si>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</si>
  <si>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</si>
  <si>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</si>
  <si>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</si>
  <si>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</si>
  <si>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</si>
  <si>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</si>
  <si>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</si>
  <si>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</si>
  <si>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</si>
  <si>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</si>
  <si>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</si>
  <si>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</si>
  <si>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</si>
  <si>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</si>
  <si>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</si>
  <si>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</si>
  <si>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</si>
  <si>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</si>
  <si>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</si>
  <si>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</si>
  <si>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</si>
  <si>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</si>
  <si>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</si>
  <si>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</si>
  <si>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</si>
  <si>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</si>
  <si>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</si>
  <si>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</si>
  <si>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</si>
  <si>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</si>
  <si>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</si>
  <si>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</si>
  <si>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</si>
  <si>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</si>
  <si>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</si>
  <si>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</si>
  <si>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</si>
  <si>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</si>
  <si>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</si>
  <si>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</si>
  <si>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</si>
  <si>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</si>
  <si>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</si>
  <si>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</si>
  <si>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</si>
  <si>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</si>
  <si>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</si>
  <si>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</si>
  <si>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</si>
  <si>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</si>
  <si>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</si>
  <si>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</si>
  <si>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</si>
  <si>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</si>
  <si>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</si>
  <si>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</si>
  <si>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</si>
  <si>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</si>
  <si>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</si>
  <si>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</si>
  <si>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</si>
  <si>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</si>
  <si>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</si>
  <si>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</si>
  <si>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</si>
  <si>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</si>
  <si>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</si>
  <si>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</si>
  <si>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</si>
  <si>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</si>
  <si>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</si>
  <si>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</si>
  <si>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</si>
  <si>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</si>
  <si>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</si>
  <si>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</si>
  <si>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</si>
  <si>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</si>
  <si>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</si>
  <si>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</si>
  <si>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</si>
  <si>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</si>
  <si>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</si>
  <si>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</si>
  <si>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</si>
  <si>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</si>
  <si>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</si>
  <si>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</si>
  <si>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</si>
  <si>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</si>
  <si>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</si>
  <si>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</si>
  <si>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</si>
  <si>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</si>
  <si>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</si>
  <si>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</si>
  <si>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</si>
  <si>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</si>
  <si>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</si>
  <si>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</si>
  <si>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</si>
  <si>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</si>
  <si>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</si>
  <si>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</si>
  <si>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</si>
  <si>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</si>
  <si>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</si>
  <si>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</si>
  <si>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</si>
  <si>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</si>
  <si>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</si>
  <si>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</si>
  <si>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</si>
  <si>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</si>
  <si>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</si>
  <si>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</si>
  <si>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</si>
  <si>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</si>
  <si>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</si>
  <si>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</si>
  <si>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</si>
  <si>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</si>
  <si>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</si>
  <si>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</si>
  <si>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</si>
  <si>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</si>
  <si>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</si>
  <si>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</si>
  <si>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</si>
  <si>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</si>
  <si>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</si>
  <si>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</si>
  <si>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</si>
  <si>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</si>
  <si>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</si>
  <si>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</si>
  <si>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</si>
  <si>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</si>
  <si>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</si>
  <si>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</si>
  <si>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</si>
  <si>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</si>
  <si>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</si>
  <si>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</si>
  <si>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</si>
  <si>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</si>
  <si>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</si>
  <si>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</si>
  <si>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</si>
  <si>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</si>
  <si>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</si>
  <si>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</si>
  <si>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</si>
  <si>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</si>
  <si>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</si>
  <si>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</si>
  <si>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</si>
  <si>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</si>
  <si>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</si>
  <si>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</si>
  <si>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</si>
  <si>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</si>
  <si>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</si>
  <si>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</si>
  <si>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</si>
  <si>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</si>
  <si>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</si>
  <si>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</si>
  <si>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</si>
  <si>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</si>
  <si>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</si>
  <si>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</si>
  <si>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</si>
  <si>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</si>
  <si>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</si>
  <si>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</si>
  <si>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</si>
  <si>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</si>
  <si>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</si>
  <si>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</si>
  <si>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</si>
  <si>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</si>
  <si>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</si>
  <si>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</si>
  <si>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</si>
  <si>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</si>
  <si>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</si>
  <si>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</si>
  <si>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</si>
  <si>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</si>
  <si>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</si>
  <si>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</si>
  <si>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</si>
  <si>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</si>
  <si>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</si>
  <si>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</si>
  <si>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</si>
  <si>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</si>
  <si>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</si>
  <si>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</si>
  <si>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</si>
  <si>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</si>
  <si>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</si>
  <si>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</si>
  <si>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</si>
  <si>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</si>
  <si>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</si>
  <si>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</si>
  <si>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</si>
  <si>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</si>
  <si>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</si>
  <si>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</si>
  <si>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</si>
  <si>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</si>
  <si>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</si>
  <si>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</si>
  <si>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</si>
  <si>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</si>
  <si>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</si>
  <si>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</si>
  <si>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</si>
  <si>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</si>
  <si>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</si>
  <si>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</si>
  <si>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</si>
  <si>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</si>
  <si>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</si>
  <si>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</si>
  <si>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</si>
  <si>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</si>
  <si>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</si>
  <si>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</si>
  <si>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</si>
  <si>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</si>
  <si>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</si>
  <si>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</si>
  <si>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</si>
  <si>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</si>
  <si>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</si>
  <si>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</si>
  <si>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</si>
  <si>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</si>
  <si>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</si>
  <si>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</si>
  <si>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</si>
  <si>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</si>
  <si>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</si>
  <si>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</si>
  <si>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</si>
  <si>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</si>
  <si>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</si>
  <si>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</si>
  <si>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</si>
  <si>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</si>
  <si>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</si>
  <si>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</si>
  <si>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</si>
  <si>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</si>
  <si>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</si>
  <si>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</si>
  <si>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</si>
  <si>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</si>
  <si>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</si>
  <si>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</si>
  <si>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</si>
  <si>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</si>
  <si>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</si>
  <si>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</si>
  <si>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</si>
  <si>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</si>
  <si>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</si>
  <si>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</si>
  <si>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</si>
  <si>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</si>
  <si>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</si>
  <si>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</si>
  <si>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</si>
  <si>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</si>
  <si>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</si>
  <si>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</si>
  <si>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</si>
  <si>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</si>
  <si>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</si>
  <si>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</si>
  <si>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</si>
  <si>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</si>
  <si>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</si>
  <si>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</si>
  <si>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</si>
  <si>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</si>
  <si>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</si>
  <si>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</si>
  <si>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</si>
  <si>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</si>
  <si>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</si>
  <si>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</si>
  <si>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</si>
  <si>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</si>
  <si>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</si>
  <si>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</si>
  <si>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</si>
  <si>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</si>
  <si>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</si>
  <si>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</si>
  <si>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</si>
  <si>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</si>
  <si>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</si>
  <si>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</si>
  <si>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</si>
  <si>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</si>
  <si>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</si>
  <si>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</si>
  <si>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</si>
  <si>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</si>
  <si>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</si>
  <si>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</si>
  <si>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</si>
  <si>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</si>
  <si>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</si>
  <si>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</si>
  <si>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</si>
  <si>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</si>
  <si>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</si>
  <si>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</si>
  <si>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</si>
  <si>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</si>
  <si>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</si>
  <si>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</si>
  <si>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</si>
  <si>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</si>
  <si>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</si>
  <si>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</si>
  <si>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</si>
  <si>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</si>
  <si>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</si>
  <si>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</si>
  <si>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</si>
  <si>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</si>
  <si>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</si>
  <si>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</si>
  <si>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</si>
  <si>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</si>
  <si>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</si>
  <si>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</si>
  <si>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</si>
  <si>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</si>
  <si>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</si>
  <si>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</si>
  <si>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</si>
  <si>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</si>
  <si>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</si>
  <si>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</si>
  <si>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</si>
  <si>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</si>
  <si>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</si>
  <si>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</si>
  <si>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</si>
  <si>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</si>
  <si>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</si>
  <si>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</si>
  <si>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</si>
  <si>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</si>
  <si>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</si>
  <si>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</si>
  <si>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</si>
  <si>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</si>
  <si>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</si>
  <si>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</si>
  <si>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</si>
  <si>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</si>
  <si>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</si>
  <si>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</si>
  <si>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</si>
  <si>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</si>
  <si>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</si>
  <si>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</si>
  <si>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</si>
  <si>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</si>
  <si>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</si>
  <si>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</si>
  <si>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</si>
  <si>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</si>
  <si>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</si>
  <si>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</si>
  <si>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</si>
  <si>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</si>
  <si>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</si>
  <si>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</si>
  <si>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</si>
  <si>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</si>
  <si>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</si>
  <si>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</si>
  <si>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</si>
  <si>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</si>
  <si>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</si>
  <si>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</si>
  <si>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</si>
  <si>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</si>
  <si>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</si>
  <si>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</si>
  <si>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</si>
  <si>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</si>
  <si>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</si>
  <si>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</si>
  <si>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</si>
  <si>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</si>
  <si>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</si>
  <si>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</si>
  <si>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</si>
  <si>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</si>
  <si>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</si>
  <si>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</si>
  <si>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</si>
  <si>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</si>
  <si>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</si>
  <si>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</si>
  <si>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</si>
  <si>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</si>
  <si>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</si>
  <si>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</si>
  <si>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</si>
  <si>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</si>
  <si>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</si>
  <si>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</si>
  <si>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</si>
  <si>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</si>
  <si>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</si>
  <si>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</si>
  <si>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</si>
  <si>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</si>
  <si>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</si>
  <si>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</si>
  <si>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</si>
  <si>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</si>
  <si>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</si>
  <si>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</si>
  <si>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</si>
  <si>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</si>
  <si>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</si>
  <si>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</si>
  <si>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</si>
  <si>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</si>
  <si>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</si>
  <si>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</si>
  <si>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</si>
  <si>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</si>
  <si>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</si>
  <si>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</si>
  <si>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</si>
  <si>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</si>
  <si>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</si>
  <si>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</si>
  <si>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</si>
  <si>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</si>
  <si>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</si>
  <si>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</si>
  <si>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</si>
  <si>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</si>
  <si>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</si>
  <si>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</si>
  <si>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</si>
  <si>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</si>
  <si>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</si>
  <si>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</si>
  <si>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</si>
  <si>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</si>
  <si>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</si>
  <si>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</si>
  <si>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</si>
  <si>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</si>
  <si>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</si>
  <si>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</si>
  <si>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</si>
  <si>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</si>
  <si>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</si>
  <si>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</si>
  <si>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</si>
  <si>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</si>
  <si>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</si>
  <si>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</si>
  <si>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</si>
  <si>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</si>
  <si>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</si>
  <si>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</si>
  <si>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</si>
  <si>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</si>
  <si>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</si>
  <si>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</si>
  <si>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</si>
  <si>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</si>
  <si>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</si>
  <si>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</si>
  <si>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</si>
  <si>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</si>
  <si>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</si>
  <si>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</si>
  <si>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</si>
  <si>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</si>
  <si>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</si>
  <si>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</si>
  <si>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</si>
  <si>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</si>
  <si>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</si>
  <si>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</si>
  <si>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</si>
  <si>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</si>
  <si>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</si>
  <si>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</si>
  <si>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</si>
  <si>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</si>
  <si>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</si>
  <si>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</si>
  <si>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</si>
  <si>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</si>
  <si>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</si>
  <si>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</si>
  <si>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</si>
  <si>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</si>
  <si>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</si>
  <si>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</si>
  <si>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</si>
  <si>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</si>
  <si>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</si>
  <si>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</si>
  <si>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</si>
  <si>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</si>
  <si>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</si>
  <si>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</si>
  <si>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</si>
  <si>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</si>
  <si>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</si>
  <si>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</si>
  <si>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</si>
  <si>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</si>
  <si>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</si>
  <si>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</si>
  <si>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</si>
  <si>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</si>
  <si>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</si>
  <si>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</si>
  <si>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</si>
  <si>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</si>
  <si>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</si>
  <si>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</si>
  <si>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</si>
  <si>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</si>
  <si>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</si>
  <si>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</si>
  <si>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</si>
  <si>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</si>
  <si>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</si>
  <si>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</si>
  <si>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</si>
  <si>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</si>
  <si>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</si>
  <si>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</si>
  <si>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</si>
  <si>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</si>
  <si>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</si>
  <si>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</si>
  <si>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</si>
  <si>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</si>
  <si>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</si>
  <si>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</si>
  <si>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</si>
  <si>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</si>
  <si>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</si>
  <si>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</si>
  <si>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</si>
  <si>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</si>
  <si>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</si>
  <si>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</si>
  <si>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</si>
  <si>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</si>
  <si>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</si>
  <si>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</si>
  <si>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</si>
  <si>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</si>
  <si>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</si>
  <si>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</si>
  <si>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</si>
  <si>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</si>
  <si>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</si>
  <si>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</si>
  <si>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</si>
  <si>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</si>
  <si>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</si>
  <si>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</si>
  <si>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</si>
  <si>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</si>
  <si>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</si>
  <si>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</si>
  <si>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</si>
  <si>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</si>
  <si>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</si>
  <si>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</si>
  <si>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</si>
  <si>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</si>
  <si>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</si>
  <si>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</si>
  <si>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</si>
  <si>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</si>
  <si>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</si>
  <si>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</si>
  <si>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</si>
  <si>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</si>
  <si>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</si>
  <si>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</si>
  <si>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</si>
  <si>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</si>
  <si>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</si>
  <si>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</si>
  <si>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</si>
  <si>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</si>
  <si>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</si>
  <si>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</si>
  <si>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</si>
  <si>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</si>
  <si>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</si>
  <si>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</si>
  <si>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</si>
  <si>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</si>
  <si>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</si>
  <si>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</si>
  <si>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</si>
  <si>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</si>
  <si>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</si>
  <si>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</si>
  <si>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</si>
  <si>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</si>
  <si>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</si>
  <si>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</si>
  <si>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</si>
  <si>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</si>
  <si>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</si>
  <si>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</si>
  <si>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</si>
  <si>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</si>
  <si>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</si>
  <si>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</si>
  <si>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</si>
  <si>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</si>
  <si>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</si>
  <si>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</si>
  <si>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</si>
  <si>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</si>
  <si>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</si>
  <si>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</si>
  <si>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</si>
  <si>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</si>
  <si>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</si>
  <si>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</si>
  <si>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</si>
  <si>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</si>
  <si>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</si>
  <si>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</si>
  <si>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</si>
  <si>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</si>
  <si>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</si>
  <si>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</si>
  <si>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</si>
  <si>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</si>
  <si>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</si>
  <si>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</si>
  <si>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</si>
  <si>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</si>
  <si>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</si>
  <si>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</si>
  <si>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</si>
  <si>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</si>
  <si>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</si>
  <si>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</si>
  <si>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</si>
  <si>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</si>
  <si>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</si>
  <si>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</si>
  <si>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</si>
  <si>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</si>
  <si>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</si>
  <si>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</si>
  <si>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</si>
  <si>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</si>
  <si>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</si>
  <si>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</si>
  <si>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</si>
  <si>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</si>
  <si>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</si>
  <si>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</si>
  <si>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</si>
  <si>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</si>
  <si>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</si>
  <si>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</si>
  <si>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</si>
  <si>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</si>
  <si>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</si>
  <si>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</si>
  <si>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</si>
  <si>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</si>
  <si>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</si>
  <si>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</si>
  <si>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</si>
  <si>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</si>
  <si>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</si>
  <si>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</si>
  <si>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</si>
  <si>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</si>
  <si>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</si>
  <si>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</si>
  <si>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</si>
  <si>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</si>
  <si>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</si>
  <si>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</si>
  <si>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</si>
  <si>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</si>
  <si>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</si>
  <si>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</si>
  <si>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</si>
  <si>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</si>
  <si>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</si>
  <si>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</si>
  <si>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</si>
  <si>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</si>
  <si>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</si>
  <si>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</si>
  <si>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</si>
  <si>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</si>
  <si>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</si>
  <si>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</si>
  <si>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</si>
  <si>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</si>
  <si>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</si>
  <si>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</si>
  <si>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</si>
  <si>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</si>
  <si>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</si>
  <si>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</si>
  <si>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</si>
  <si>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</si>
  <si>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</si>
  <si>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</si>
  <si>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</si>
  <si>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</si>
  <si>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</si>
  <si>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</si>
  <si>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</si>
  <si>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</si>
  <si>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</si>
  <si>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</si>
  <si>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</si>
  <si>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</si>
  <si>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</si>
  <si>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</si>
  <si>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</si>
  <si>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</si>
  <si>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</si>
  <si>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</si>
  <si>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</si>
  <si>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</si>
  <si>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</si>
  <si>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</si>
  <si>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</si>
  <si>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</si>
  <si>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</si>
  <si>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</si>
  <si>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</si>
  <si>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</si>
  <si>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</si>
  <si>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</si>
  <si>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</si>
  <si>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</si>
  <si>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</si>
  <si>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</si>
  <si>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</si>
  <si>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</si>
  <si>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</si>
  <si>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</si>
  <si>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</si>
  <si>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</si>
  <si>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</si>
  <si>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</si>
  <si>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</si>
  <si>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</si>
  <si>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</si>
  <si>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</si>
  <si>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</si>
  <si>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</si>
  <si>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</si>
  <si>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</si>
  <si>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</si>
  <si>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</si>
  <si>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</si>
  <si>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</si>
  <si>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</si>
  <si>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</si>
  <si>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</si>
  <si>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</si>
  <si>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</si>
  <si>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</si>
  <si>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</si>
  <si>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</si>
  <si>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</si>
  <si>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</si>
  <si>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</si>
  <si>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</si>
  <si>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</si>
  <si>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</si>
  <si>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</si>
  <si>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</si>
  <si>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</si>
  <si>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</si>
  <si>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</si>
  <si>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</si>
  <si>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</si>
  <si>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</si>
  <si>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</si>
  <si>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</si>
  <si>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</si>
  <si>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</si>
  <si>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</si>
  <si>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</si>
  <si>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</si>
  <si>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</si>
  <si>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</si>
  <si>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</si>
  <si>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</si>
  <si>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</si>
  <si>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</si>
  <si>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</si>
  <si>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</si>
  <si>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</si>
  <si>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</si>
  <si>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</si>
  <si>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</si>
  <si>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</si>
  <si>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</si>
  <si>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</si>
  <si>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</si>
  <si>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</si>
  <si>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</si>
  <si>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</si>
  <si>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</si>
  <si>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</si>
  <si>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</si>
  <si>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</si>
  <si>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</si>
  <si>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</si>
  <si>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</si>
  <si>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</si>
  <si>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</si>
  <si>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</si>
  <si>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</si>
  <si>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</si>
  <si>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</si>
  <si>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</si>
  <si>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</si>
  <si>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</si>
  <si>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</si>
  <si>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</si>
  <si>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</si>
  <si>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</si>
  <si>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</si>
  <si>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</si>
  <si>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</si>
  <si>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</si>
  <si>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</si>
  <si>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</si>
  <si>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</si>
  <si>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</si>
  <si>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</si>
  <si>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</si>
  <si>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</si>
  <si>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</si>
  <si>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</si>
  <si>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</si>
  <si>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</si>
  <si>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</si>
  <si>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</si>
  <si>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</si>
  <si>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</si>
  <si>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</si>
  <si>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</si>
  <si>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</si>
  <si>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</si>
  <si>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</si>
  <si>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</si>
  <si>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</si>
  <si>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</si>
  <si>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</si>
  <si>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</si>
  <si>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</si>
  <si>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</si>
  <si>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</si>
  <si>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</si>
  <si>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</si>
  <si>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</si>
  <si>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</si>
  <si>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</si>
  <si>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</si>
  <si>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</si>
  <si>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</si>
  <si>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</si>
  <si>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</si>
  <si>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</si>
  <si>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</si>
  <si>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</si>
  <si>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</si>
  <si>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</si>
  <si>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</si>
  <si>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</si>
  <si>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</si>
  <si>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</si>
  <si>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</si>
  <si>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</si>
  <si>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</si>
  <si>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</si>
  <si>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</si>
  <si>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</si>
  <si>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</si>
  <si>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</si>
  <si>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</si>
  <si>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</si>
  <si>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</si>
  <si>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</si>
  <si>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</si>
  <si>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</si>
  <si>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</si>
  <si>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</si>
  <si>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</si>
  <si>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</si>
  <si>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</si>
  <si>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</si>
  <si>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</si>
  <si>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</si>
  <si>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</si>
  <si>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</si>
  <si>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</si>
  <si>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</si>
  <si>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</si>
  <si>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</si>
  <si>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</si>
  <si>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</si>
  <si>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</si>
  <si>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</si>
  <si>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</si>
  <si>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</si>
  <si>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</si>
  <si>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</si>
  <si>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</si>
  <si>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</si>
  <si>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</si>
  <si>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</si>
  <si>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</si>
  <si>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</si>
  <si>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</si>
  <si>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</si>
  <si>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</si>
  <si>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</si>
  <si>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</si>
  <si>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</si>
  <si>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</si>
  <si>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</si>
  <si>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</si>
  <si>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</si>
  <si>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</si>
  <si>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</si>
  <si>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</si>
  <si>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</si>
  <si>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</si>
  <si>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</si>
  <si>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</si>
  <si>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</si>
  <si>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</si>
  <si>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</si>
  <si>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</si>
  <si>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</si>
  <si>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</si>
  <si>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</si>
  <si>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</si>
  <si>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</si>
  <si>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</si>
  <si>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</si>
  <si>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</si>
  <si>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</si>
  <si>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</si>
  <si>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</si>
  <si>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</si>
  <si>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</si>
  <si>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</si>
  <si>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</si>
  <si>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</si>
  <si>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</si>
  <si>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</si>
  <si>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</si>
  <si>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</si>
  <si>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</si>
  <si>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</si>
  <si>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</si>
  <si>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</si>
  <si>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</si>
  <si>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</si>
  <si>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</si>
  <si>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</si>
  <si>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</si>
  <si>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</si>
  <si>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</si>
  <si>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</si>
  <si>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</si>
  <si>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</si>
  <si>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</si>
  <si>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</si>
  <si>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</si>
  <si>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</si>
  <si>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</si>
  <si>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</si>
  <si>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</si>
  <si>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</si>
  <si>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</si>
  <si>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</si>
  <si>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</si>
  <si>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</si>
  <si>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</si>
  <si>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</si>
  <si>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</si>
  <si>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</si>
  <si>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</si>
  <si>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</si>
  <si>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</si>
  <si>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</si>
  <si>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</si>
  <si>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</si>
  <si>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</si>
  <si>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</si>
  <si>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</si>
  <si>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</si>
  <si>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</si>
  <si>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</si>
  <si>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</si>
  <si>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</si>
  <si>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</si>
  <si>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</si>
  <si>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</si>
  <si>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</si>
  <si>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</si>
  <si>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</si>
  <si>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</si>
  <si>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</si>
  <si>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</si>
  <si>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</si>
  <si>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</si>
  <si>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</si>
  <si>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</si>
  <si>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</si>
  <si>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</si>
  <si>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</si>
  <si>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</si>
  <si>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</si>
  <si>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</si>
  <si>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</si>
  <si>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</si>
  <si>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</si>
  <si>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</si>
  <si>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</si>
  <si>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</si>
  <si>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</si>
  <si>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</si>
  <si>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</si>
  <si>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</si>
  <si>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</si>
  <si>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</si>
  <si>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</si>
  <si>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</si>
  <si>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</si>
  <si>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</si>
  <si>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</si>
  <si>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</si>
  <si>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</si>
  <si>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</si>
  <si>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</si>
  <si>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</si>
  <si>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</si>
  <si>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</si>
  <si>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</si>
  <si>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</si>
  <si>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</si>
  <si>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</si>
  <si>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</si>
  <si>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</si>
  <si>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</si>
  <si>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</si>
  <si>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</si>
  <si>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</si>
  <si>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</si>
  <si>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</si>
  <si>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</si>
  <si>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</si>
  <si>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</si>
  <si>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</si>
  <si>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</si>
  <si>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</si>
  <si>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</si>
  <si>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</si>
  <si>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</si>
  <si>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</si>
  <si>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</si>
  <si>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</si>
  <si>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</si>
  <si>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</si>
  <si>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</si>
  <si>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</si>
  <si>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</si>
  <si>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</si>
  <si>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</si>
  <si>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</si>
  <si>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</si>
  <si>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</si>
  <si>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</si>
  <si>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</si>
  <si>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</si>
  <si>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</si>
  <si>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</si>
  <si>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</si>
  <si>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</si>
  <si>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</si>
  <si>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</si>
  <si>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</si>
  <si>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</si>
  <si>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</si>
  <si>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</si>
  <si>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</si>
  <si>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</si>
  <si>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</si>
  <si>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</si>
  <si>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</si>
  <si>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</si>
  <si>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</si>
  <si>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</si>
  <si>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</si>
  <si>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</si>
  <si>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</si>
  <si>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</si>
  <si>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</si>
  <si>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</si>
  <si>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</si>
  <si>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</si>
  <si>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</si>
  <si>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</si>
  <si>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</si>
  <si>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</si>
  <si>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</si>
  <si>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</si>
  <si>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</si>
  <si>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</si>
  <si>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</si>
  <si>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</si>
  <si>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</si>
  <si>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</si>
  <si>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</si>
  <si>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</si>
  <si>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</si>
  <si>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</si>
  <si>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</si>
  <si>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</si>
  <si>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</si>
  <si>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</si>
  <si>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</si>
  <si>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</si>
  <si>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</si>
  <si>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</si>
  <si>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</si>
  <si>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</si>
  <si>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</si>
  <si>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</si>
  <si>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</si>
  <si>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</si>
  <si>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</si>
  <si>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</si>
  <si>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</si>
  <si>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</si>
  <si>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</si>
  <si>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</si>
  <si>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</si>
  <si>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</si>
  <si>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</si>
  <si>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</si>
  <si>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</si>
  <si>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</si>
  <si>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</si>
  <si>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</si>
  <si>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</si>
  <si>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</si>
  <si>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</si>
  <si>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</si>
  <si>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</si>
  <si>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</si>
  <si>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</si>
  <si>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</si>
  <si>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</si>
  <si>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</si>
  <si>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</si>
  <si>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</si>
  <si>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</si>
  <si>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</si>
  <si>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</si>
  <si>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</si>
  <si>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</si>
  <si>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</si>
  <si>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</si>
  <si>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</si>
  <si>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</si>
  <si>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</si>
  <si>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</si>
  <si>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</si>
  <si>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</si>
  <si>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</si>
  <si>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</si>
  <si>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</si>
  <si>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</si>
  <si>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</si>
  <si>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</si>
  <si>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</si>
  <si>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</si>
  <si>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</si>
  <si>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</si>
  <si>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</si>
  <si>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</si>
  <si>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</si>
  <si>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</si>
  <si>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</si>
  <si>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</si>
  <si>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</si>
  <si>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</si>
  <si>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</si>
  <si>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</si>
  <si>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</si>
  <si>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</si>
  <si>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</si>
  <si>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</si>
  <si>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</si>
  <si>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</si>
  <si>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</si>
  <si>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</si>
  <si>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</si>
  <si>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</si>
  <si>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</si>
  <si>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</si>
  <si>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</si>
  <si>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</si>
  <si>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</si>
  <si>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</si>
  <si>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</si>
  <si>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</si>
  <si>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</si>
  <si>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</si>
  <si>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</si>
  <si>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</si>
  <si>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</si>
  <si>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</si>
  <si>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</si>
  <si>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</si>
  <si>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</si>
  <si>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</si>
  <si>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</si>
  <si>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</si>
  <si>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</si>
  <si>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</si>
  <si>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</si>
  <si>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</si>
  <si>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</si>
  <si>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</si>
  <si>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</si>
  <si>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</si>
  <si>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</si>
  <si>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</si>
  <si>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</si>
  <si>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</si>
  <si>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</si>
  <si>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</si>
  <si>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</si>
  <si>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</si>
  <si>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</si>
  <si>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</si>
  <si>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</si>
  <si>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</si>
  <si>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</si>
  <si>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</si>
  <si>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</si>
  <si>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</si>
  <si>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</si>
  <si>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</si>
  <si>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</si>
  <si>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</si>
  <si>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</si>
  <si>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</si>
  <si>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</si>
  <si>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</si>
  <si>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</si>
  <si>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</si>
  <si>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</si>
  <si>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</si>
  <si>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</si>
  <si>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</si>
  <si>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</si>
  <si>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</si>
  <si>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</si>
  <si>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</si>
  <si>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</si>
  <si>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</si>
  <si>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</si>
  <si>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</si>
  <si>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</si>
  <si>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</si>
  <si>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</si>
  <si>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</si>
  <si>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</si>
  <si>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</si>
  <si>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</si>
  <si>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</si>
  <si>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</si>
  <si>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</si>
  <si>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</si>
  <si>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</si>
  <si>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</si>
  <si>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</si>
  <si>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</si>
  <si>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</si>
  <si>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</si>
  <si>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</si>
  <si>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</si>
  <si>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</si>
  <si>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</si>
  <si>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</si>
  <si>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</si>
  <si>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</si>
  <si>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</si>
  <si>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</si>
  <si>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</si>
  <si>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</si>
  <si>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</si>
  <si>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</si>
  <si>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</si>
  <si>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</si>
  <si>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</si>
  <si>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</si>
  <si>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</si>
  <si>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</si>
  <si>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</si>
  <si>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</si>
  <si>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</si>
  <si>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</si>
  <si>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</si>
  <si>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</si>
  <si>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</si>
  <si>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</si>
  <si>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</si>
  <si>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</si>
  <si>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</si>
  <si>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</si>
  <si>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</si>
  <si>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</si>
  <si>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</si>
  <si>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</si>
  <si>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</si>
  <si>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</si>
  <si>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</si>
  <si>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</si>
  <si>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</si>
  <si>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</si>
  <si>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</si>
  <si>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</si>
  <si>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</si>
  <si>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</si>
  <si>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</si>
  <si>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</si>
  <si>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</si>
  <si>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</si>
  <si>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</si>
  <si>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</si>
  <si>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</si>
  <si>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</si>
  <si>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</si>
  <si>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</si>
  <si>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</si>
  <si>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</si>
  <si>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</si>
  <si>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</si>
  <si>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</si>
  <si>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</si>
  <si>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</si>
  <si>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</si>
  <si>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</si>
  <si>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</si>
  <si>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</si>
  <si>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</si>
  <si>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</si>
  <si>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</si>
  <si>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</si>
  <si>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</si>
  <si>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</si>
  <si>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</si>
  <si>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</si>
  <si>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</si>
  <si>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</si>
  <si>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</si>
  <si>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</si>
  <si>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</si>
  <si>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</si>
  <si>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</si>
  <si>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</si>
  <si>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</si>
  <si>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</si>
  <si>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</si>
  <si>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</si>
  <si>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</si>
  <si>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</si>
  <si>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</si>
  <si>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</si>
  <si>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</si>
  <si>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</si>
  <si>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</si>
  <si>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</si>
  <si>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</si>
  <si>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</si>
  <si>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</si>
  <si>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</si>
  <si>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</si>
  <si>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</si>
  <si>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</si>
  <si>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</si>
  <si>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</si>
  <si>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</si>
  <si>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</si>
  <si>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</si>
  <si>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</si>
  <si>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</si>
  <si>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</si>
  <si>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</si>
  <si>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</si>
  <si>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</si>
  <si>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</si>
  <si>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</si>
  <si>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</si>
  <si>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</si>
  <si>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</si>
  <si>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</si>
  <si>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</si>
  <si>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</si>
  <si>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</si>
  <si>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</si>
  <si>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</si>
  <si>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</si>
  <si>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</si>
  <si>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</si>
  <si>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</si>
  <si>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</si>
  <si>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</si>
  <si>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</si>
  <si>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</si>
  <si>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</si>
  <si>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</si>
  <si>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</si>
  <si>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</si>
  <si>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</si>
  <si>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</si>
  <si>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</si>
  <si>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</si>
  <si>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</si>
  <si>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</si>
  <si>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</si>
  <si>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</si>
  <si>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</si>
  <si>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</si>
  <si>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</si>
  <si>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</si>
  <si>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</si>
  <si>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</si>
  <si>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</si>
  <si>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</si>
  <si>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</si>
  <si>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</si>
  <si>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</si>
  <si>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</si>
  <si>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</si>
  <si>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</si>
  <si>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</si>
  <si>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</si>
  <si>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</si>
  <si>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</si>
  <si>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</si>
  <si>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</si>
  <si>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</si>
  <si>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</si>
  <si>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</si>
  <si>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</si>
  <si>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</si>
  <si>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</si>
  <si>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</si>
  <si>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</si>
  <si>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</si>
  <si>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</si>
  <si>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</si>
  <si>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</si>
  <si>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</si>
  <si>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</si>
  <si>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</si>
  <si>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</si>
  <si>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</si>
  <si>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</si>
  <si>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</si>
  <si>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</si>
  <si>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</si>
  <si>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</si>
  <si>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</si>
  <si>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</si>
  <si>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</si>
  <si>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</si>
  <si>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</si>
  <si>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</si>
  <si>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</si>
  <si>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</si>
  <si>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</si>
  <si>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</si>
  <si>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</si>
  <si>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</si>
  <si>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</si>
  <si>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</si>
  <si>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</si>
  <si>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</si>
  <si>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</si>
  <si>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</si>
  <si>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</si>
  <si>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</si>
  <si>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</si>
  <si>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</si>
  <si>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</si>
  <si>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</si>
  <si>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</si>
  <si>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</si>
  <si>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</si>
  <si>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</si>
  <si>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</si>
  <si>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</si>
  <si>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</si>
  <si>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</si>
  <si>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</si>
  <si>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</si>
  <si>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</si>
  <si>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</si>
  <si>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</si>
  <si>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</si>
  <si>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</si>
  <si>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</si>
  <si>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</si>
  <si>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</si>
  <si>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</si>
  <si>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</si>
  <si>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</si>
  <si>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</si>
  <si>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</si>
  <si>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</si>
  <si>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</si>
  <si>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</si>
  <si>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</si>
  <si>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</si>
  <si>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</si>
  <si>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</si>
  <si>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</si>
  <si>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</si>
  <si>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</si>
  <si>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</si>
  <si>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</si>
  <si>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</si>
  <si>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</si>
  <si>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</si>
  <si>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</si>
  <si>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</si>
  <si>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</si>
  <si>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</si>
  <si>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</si>
  <si>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</si>
  <si>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</si>
  <si>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</si>
  <si>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</si>
  <si>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</si>
  <si>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</si>
  <si>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</si>
  <si>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</si>
  <si>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</si>
  <si>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</si>
  <si>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</si>
  <si>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</si>
  <si>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</si>
  <si>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</si>
  <si>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</si>
  <si>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</si>
  <si>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</si>
  <si>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</si>
  <si>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</si>
  <si>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</si>
  <si>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</si>
  <si>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</si>
  <si>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</si>
  <si>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</si>
  <si>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</si>
  <si>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</si>
  <si>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</si>
  <si>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</si>
  <si>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</si>
  <si>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</si>
  <si>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</si>
  <si>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</si>
  <si>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</si>
  <si>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</si>
  <si>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</si>
  <si>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</si>
  <si>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</si>
  <si>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</si>
  <si>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</si>
  <si>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</si>
  <si>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</si>
  <si>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</si>
  <si>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</si>
  <si>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</si>
  <si>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</si>
  <si>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</si>
  <si>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</si>
  <si>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</si>
  <si>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</si>
  <si>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</si>
  <si>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</si>
  <si>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</si>
  <si>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</si>
  <si>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</si>
  <si>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</si>
  <si>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</si>
  <si>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</si>
  <si>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</si>
  <si>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</si>
  <si>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</si>
  <si>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</si>
  <si>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</si>
  <si>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</si>
  <si>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</si>
  <si>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</si>
  <si>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</si>
  <si>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</si>
  <si>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</si>
  <si>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</si>
  <si>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</si>
  <si>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</si>
  <si>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</si>
  <si>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</si>
  <si>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</si>
  <si>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</si>
  <si>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</si>
  <si>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</si>
  <si>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</si>
  <si>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</si>
  <si>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</si>
  <si>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</si>
  <si>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</si>
  <si>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</si>
  <si>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</si>
  <si>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</si>
  <si>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</si>
  <si>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</si>
  <si>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</si>
  <si>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</si>
  <si>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</si>
  <si>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</si>
  <si>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</si>
  <si>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</si>
  <si>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</si>
  <si>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</si>
  <si>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</si>
  <si>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</si>
  <si>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</si>
  <si>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</si>
  <si>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</si>
  <si>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</si>
  <si>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</si>
  <si>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</si>
  <si>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</si>
  <si>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</si>
  <si>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</si>
  <si>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</si>
  <si>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</si>
  <si>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</si>
  <si>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</si>
  <si>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</si>
  <si>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</si>
  <si>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</si>
  <si>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</si>
  <si>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</si>
  <si>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</si>
  <si>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</si>
  <si>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</si>
  <si>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</si>
  <si>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</si>
  <si>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</si>
  <si>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</si>
  <si>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</si>
  <si>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</si>
  <si>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</si>
  <si>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</si>
  <si>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</si>
  <si>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</si>
  <si>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</si>
  <si>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</si>
  <si>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</si>
  <si>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</si>
  <si>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</si>
  <si>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</si>
  <si>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</si>
  <si>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</si>
  <si>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</si>
  <si>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</si>
  <si>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</si>
  <si>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</si>
  <si>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</si>
  <si>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</si>
  <si>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</si>
  <si>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</si>
  <si>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</si>
  <si>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</si>
  <si>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</si>
  <si>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</si>
  <si>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</si>
  <si>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</si>
  <si>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</si>
  <si>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</si>
  <si>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</si>
  <si>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</si>
  <si>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</si>
  <si>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</si>
  <si>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</si>
  <si>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</si>
  <si>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</si>
  <si>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</si>
  <si>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</si>
  <si>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</si>
  <si>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</si>
  <si>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</si>
  <si>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</si>
  <si>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</si>
  <si>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</si>
  <si>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</si>
  <si>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</si>
  <si>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</si>
  <si>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</si>
  <si>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</si>
  <si>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</si>
  <si>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</si>
  <si>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</si>
  <si>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</si>
  <si>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</si>
  <si>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</si>
  <si>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</si>
  <si>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</si>
  <si>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</si>
  <si>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</si>
  <si>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</si>
  <si>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</si>
  <si>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</si>
  <si>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</si>
  <si>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</si>
  <si>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</si>
  <si>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</si>
  <si>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</si>
  <si>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</si>
  <si>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</si>
  <si>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</si>
  <si>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</si>
  <si>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</si>
  <si>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</si>
  <si>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</si>
  <si>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</si>
  <si>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</si>
  <si>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</si>
  <si>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</si>
  <si>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</si>
  <si>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</si>
  <si>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</si>
  <si>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</si>
  <si>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</si>
  <si>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</si>
  <si>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</si>
  <si>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</si>
  <si>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</si>
  <si>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</si>
  <si>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</si>
  <si>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</si>
  <si>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</si>
  <si>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</si>
  <si>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</si>
  <si>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</si>
  <si>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</si>
  <si>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</si>
  <si>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</si>
  <si>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</si>
  <si>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</si>
  <si>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</si>
  <si>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</si>
  <si>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</si>
  <si>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</si>
  <si>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</si>
  <si>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</si>
  <si>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</si>
  <si>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</si>
  <si>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</si>
  <si>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</si>
  <si>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</si>
  <si>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</si>
  <si>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</si>
  <si>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</si>
  <si>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</si>
  <si>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</si>
  <si>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</si>
  <si>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</si>
  <si>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</si>
  <si>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</si>
  <si>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</si>
  <si>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</si>
  <si>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</si>
  <si>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</si>
  <si>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</si>
  <si>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</si>
  <si>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</si>
  <si>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</si>
  <si>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</si>
  <si>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</si>
  <si>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</si>
  <si>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</si>
  <si>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</si>
  <si>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</si>
  <si>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</si>
  <si>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</si>
  <si>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</si>
  <si>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</si>
  <si>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</si>
  <si>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</si>
  <si>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</si>
  <si>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</si>
  <si>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</si>
  <si>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</si>
  <si>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</si>
  <si>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</si>
  <si>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</si>
  <si>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</si>
  <si>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</si>
  <si>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</si>
  <si>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</si>
  <si>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</si>
  <si>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</si>
  <si>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</si>
  <si>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</si>
  <si>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</si>
  <si>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</si>
  <si>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</si>
  <si>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</si>
  <si>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</si>
  <si>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</si>
  <si>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</si>
  <si>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</si>
  <si>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</si>
  <si>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</si>
  <si>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</si>
  <si>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</si>
  <si>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</si>
  <si>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</si>
  <si>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</si>
  <si>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</si>
  <si>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</si>
  <si>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</si>
  <si>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</si>
  <si>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</si>
  <si>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</si>
  <si>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</si>
  <si>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</si>
  <si>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</si>
  <si>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</si>
  <si>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</si>
  <si>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</si>
  <si>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</si>
  <si>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</si>
  <si>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</si>
  <si>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</si>
  <si>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</si>
  <si>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</si>
  <si>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</si>
  <si>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</si>
  <si>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</si>
  <si>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</si>
  <si>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</si>
  <si>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</si>
  <si>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</si>
  <si>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</si>
  <si>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</si>
  <si>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</si>
  <si>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</si>
  <si>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</si>
  <si>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</si>
  <si>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</si>
  <si>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</si>
  <si>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</si>
  <si>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</si>
  <si>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</si>
  <si>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</si>
  <si>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</si>
  <si>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</si>
  <si>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</si>
  <si>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</si>
  <si>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</si>
  <si>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</si>
  <si>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</si>
  <si>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</si>
  <si>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</si>
  <si>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</si>
  <si>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</si>
  <si>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</si>
  <si>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</si>
  <si>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</si>
  <si>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</si>
  <si>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</si>
  <si>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</si>
  <si>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</si>
  <si>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</si>
  <si>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</si>
  <si>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</si>
  <si>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</si>
  <si>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</si>
  <si>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</si>
  <si>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</si>
  <si>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</si>
  <si>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</si>
  <si>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</si>
  <si>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</si>
  <si>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</si>
  <si>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</si>
  <si>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</si>
  <si>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</si>
  <si>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</si>
  <si>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</si>
  <si>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</si>
  <si>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</si>
  <si>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</si>
  <si>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</si>
  <si>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</si>
  <si>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</si>
  <si>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</si>
  <si>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</si>
  <si>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</si>
  <si>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</si>
  <si>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</si>
  <si>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</si>
  <si>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</si>
  <si>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</si>
  <si>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</si>
  <si>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</si>
  <si>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</si>
  <si>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</si>
  <si>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</si>
  <si>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</si>
  <si>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</si>
  <si>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</si>
  <si>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</si>
  <si>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</si>
  <si>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</si>
  <si>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</si>
  <si>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</si>
  <si>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</si>
  <si>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</si>
  <si>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</si>
  <si>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</si>
  <si>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</si>
  <si>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</si>
  <si>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</si>
  <si>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</si>
  <si>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</si>
  <si>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</si>
  <si>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</si>
  <si>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</si>
  <si>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</si>
  <si>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</si>
  <si>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</si>
  <si>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</si>
  <si>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</si>
  <si>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</si>
  <si>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</si>
  <si>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</si>
  <si>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</si>
  <si>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</si>
  <si>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</si>
  <si>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</si>
  <si>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</si>
  <si>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</si>
  <si>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</si>
  <si>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</si>
  <si>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</si>
  <si>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</si>
  <si>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</si>
  <si>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</si>
  <si>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</si>
  <si>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</si>
  <si>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</si>
  <si>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</si>
  <si>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</si>
  <si>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</si>
  <si>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</si>
  <si>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</si>
  <si>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</si>
  <si>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</si>
  <si>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</si>
  <si>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</si>
  <si>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</si>
  <si>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</si>
  <si>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</si>
  <si>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</si>
  <si>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</si>
  <si>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</si>
  <si>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</si>
  <si>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</si>
  <si>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</si>
  <si>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</si>
  <si>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</si>
  <si>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</si>
  <si>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</si>
  <si>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</si>
  <si>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</si>
  <si>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</si>
  <si>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</si>
  <si>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</si>
  <si>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</si>
  <si>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</si>
  <si>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</si>
  <si>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</si>
  <si>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</si>
  <si>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</si>
  <si>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</si>
  <si>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</si>
  <si>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</si>
  <si>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</si>
  <si>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</si>
  <si>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</si>
  <si>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</si>
  <si>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</si>
  <si>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</si>
  <si>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</si>
  <si>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</si>
  <si>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</si>
  <si>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</si>
  <si>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</si>
  <si>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</si>
  <si>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</si>
  <si>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</si>
  <si>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</si>
  <si>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</si>
  <si>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</si>
  <si>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</si>
  <si>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</si>
  <si>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</si>
  <si>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</si>
  <si>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</si>
  <si>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</si>
  <si>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</si>
  <si>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</si>
  <si>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</si>
  <si>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</si>
  <si>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</si>
  <si>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</si>
  <si>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</si>
  <si>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</si>
  <si>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</si>
  <si>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</si>
  <si>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</si>
  <si>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</si>
  <si>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</si>
  <si>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</si>
  <si>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</si>
  <si>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</si>
  <si>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</si>
  <si>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</si>
  <si>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</si>
  <si>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</si>
  <si>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</si>
  <si>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</si>
  <si>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</si>
  <si>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</si>
  <si>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</si>
  <si>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</si>
  <si>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</si>
  <si>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</si>
  <si>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</si>
  <si>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</si>
  <si>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</si>
  <si>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</si>
  <si>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</si>
  <si>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</si>
  <si>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</si>
  <si>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</si>
  <si>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</si>
  <si>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</si>
  <si>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</si>
  <si>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</si>
  <si>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</si>
  <si>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</si>
  <si>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</si>
  <si>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</si>
  <si>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</si>
  <si>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</si>
  <si>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</si>
  <si>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</si>
  <si>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</si>
  <si>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</si>
  <si>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</si>
  <si>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</si>
  <si>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</si>
  <si>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</si>
  <si>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</si>
  <si>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</si>
  <si>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</si>
  <si>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</si>
  <si>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</si>
  <si>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</si>
  <si>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</si>
  <si>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</si>
  <si>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</si>
  <si>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</si>
  <si>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</si>
  <si>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</si>
  <si>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</si>
  <si>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</si>
  <si>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</si>
  <si>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</si>
  <si>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</si>
  <si>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</si>
  <si>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</si>
  <si>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</si>
  <si>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</si>
  <si>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</si>
  <si>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</si>
  <si>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</si>
  <si>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</si>
  <si>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</si>
  <si>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</si>
  <si>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</si>
  <si>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</si>
  <si>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</si>
  <si>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</si>
  <si>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</si>
  <si>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</si>
  <si>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</si>
  <si>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</si>
  <si>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</si>
  <si>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</si>
  <si>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</si>
  <si>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</si>
  <si>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</si>
  <si>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</si>
  <si>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</si>
  <si>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</si>
  <si>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</si>
  <si>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</si>
  <si>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</si>
  <si>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</si>
  <si>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</si>
  <si>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</si>
  <si>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</si>
  <si>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</si>
  <si>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</si>
  <si>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</si>
  <si>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</si>
  <si>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</si>
  <si>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</si>
  <si>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</si>
  <si>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</si>
  <si>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</si>
  <si>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</si>
  <si>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</si>
  <si>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</si>
  <si>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</si>
  <si>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</si>
  <si>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</si>
  <si>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</si>
  <si>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</si>
  <si>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</si>
  <si>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</si>
  <si>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</si>
  <si>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</si>
  <si>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</si>
  <si>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</si>
  <si>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</si>
  <si>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</si>
  <si>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</si>
  <si>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</si>
  <si>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</si>
  <si>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</si>
  <si>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</si>
  <si>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</si>
  <si>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</si>
  <si>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</si>
  <si>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</si>
  <si>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</si>
  <si>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</si>
  <si>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</si>
  <si>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</si>
  <si>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</si>
  <si>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</si>
  <si>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</si>
  <si>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</si>
  <si>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</si>
  <si>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</si>
  <si>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</si>
  <si>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</si>
  <si>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</si>
  <si>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</si>
  <si>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</si>
  <si>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</si>
  <si>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</si>
  <si>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</si>
  <si>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</si>
  <si>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</si>
  <si>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</si>
  <si>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</si>
  <si>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</si>
  <si>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</si>
  <si>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</si>
  <si>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</si>
  <si>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</si>
  <si>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</si>
  <si>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</si>
  <si>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</si>
  <si>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</si>
  <si>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</si>
  <si>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</si>
  <si>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</si>
  <si>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</si>
  <si>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</si>
  <si>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</si>
  <si>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</si>
  <si>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</si>
  <si>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</si>
  <si>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</si>
  <si>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</si>
  <si>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</si>
  <si>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</si>
  <si>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</si>
  <si>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</si>
  <si>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</si>
  <si>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</si>
  <si>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</si>
  <si>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</si>
  <si>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</si>
  <si>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</si>
  <si>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</si>
  <si>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</si>
  <si>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</si>
  <si>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</si>
  <si>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</si>
  <si>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</si>
  <si>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</si>
  <si>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</si>
  <si>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</si>
  <si>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</si>
  <si>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</si>
  <si>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</si>
  <si>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</si>
  <si>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</si>
  <si>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</si>
  <si>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</si>
  <si>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</si>
  <si>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</si>
  <si>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</si>
  <si>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</si>
  <si>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</si>
  <si>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</si>
  <si>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</si>
  <si>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</si>
  <si>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</si>
  <si>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</si>
  <si>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</si>
  <si>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</si>
  <si>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</si>
  <si>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</si>
  <si>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</si>
  <si>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</si>
  <si>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</si>
  <si>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</si>
  <si>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</si>
  <si>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</si>
  <si>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</si>
  <si>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</si>
  <si>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</si>
  <si>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</si>
  <si>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</si>
  <si>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</si>
  <si>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</si>
  <si>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</si>
  <si>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</si>
  <si>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</si>
  <si>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</si>
  <si>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</si>
  <si>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</si>
  <si>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</si>
  <si>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</si>
  <si>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</si>
  <si>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</si>
  <si>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</si>
  <si>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</si>
  <si>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</si>
  <si>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</si>
  <si>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</si>
  <si>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</si>
  <si>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</si>
  <si>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</si>
  <si>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</si>
  <si>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</si>
  <si>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</si>
  <si>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</si>
  <si>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</si>
  <si>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</si>
  <si>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</si>
  <si>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</si>
  <si>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</si>
  <si>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</si>
  <si>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</si>
  <si>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</si>
  <si>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</si>
  <si>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</si>
  <si>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</si>
  <si>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</si>
  <si>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</si>
  <si>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</si>
  <si>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</si>
  <si>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</si>
  <si>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</si>
  <si>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</si>
  <si>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</si>
  <si>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</si>
  <si>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</si>
  <si>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</si>
  <si>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</si>
  <si>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</si>
  <si>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</si>
  <si>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</si>
  <si>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</si>
  <si>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</si>
  <si>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</si>
  <si>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</si>
  <si>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</si>
  <si>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</si>
  <si>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</si>
  <si>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</si>
  <si>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</si>
  <si>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</si>
  <si>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</si>
  <si>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</si>
  <si>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</si>
  <si>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</si>
  <si>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</si>
  <si>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</si>
  <si>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</si>
  <si>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</si>
  <si>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</si>
  <si>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</si>
  <si>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</si>
  <si>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</si>
  <si>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</si>
  <si>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</si>
  <si>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</si>
  <si>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</si>
  <si>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</si>
  <si>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</si>
  <si>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</si>
  <si>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</si>
  <si>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</si>
  <si>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</si>
  <si>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</si>
  <si>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</si>
  <si>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</si>
  <si>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</si>
  <si>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</si>
  <si>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</si>
  <si>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</si>
  <si>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</si>
  <si>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</si>
  <si>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</si>
  <si>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</si>
  <si>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</si>
  <si>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</si>
  <si>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</si>
  <si>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</si>
  <si>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</si>
  <si>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</si>
  <si>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</si>
  <si>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</si>
  <si>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</si>
  <si>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</si>
  <si>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</si>
  <si>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</si>
  <si>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</si>
  <si>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</si>
  <si>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</si>
  <si>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</si>
  <si>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</si>
  <si>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</si>
  <si>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</si>
  <si>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</si>
  <si>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</si>
  <si>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</si>
  <si>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</si>
  <si>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</si>
  <si>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</si>
  <si>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</si>
  <si>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</si>
  <si>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</si>
  <si>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</si>
  <si>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</si>
  <si>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</si>
  <si>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</si>
  <si>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</si>
  <si>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</si>
  <si>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</si>
  <si>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</si>
  <si>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</si>
  <si>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</si>
  <si>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</si>
  <si>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</si>
  <si>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</si>
  <si>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</si>
  <si>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</si>
  <si>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</si>
  <si>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</si>
  <si>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</si>
  <si>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</si>
  <si>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</si>
  <si>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</si>
  <si>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</si>
  <si>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</si>
  <si>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</si>
  <si>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</si>
  <si>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</si>
  <si>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</si>
  <si>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</si>
  <si>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</si>
  <si>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</si>
  <si>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</si>
  <si>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</si>
  <si>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</si>
  <si>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</si>
  <si>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</si>
  <si>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</si>
  <si>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</si>
  <si>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</si>
  <si>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</si>
  <si>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</si>
  <si>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</si>
  <si>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</si>
  <si>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</si>
  <si>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</si>
  <si>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</si>
  <si>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</si>
  <si>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</si>
  <si>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</si>
  <si>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</si>
  <si>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</si>
  <si>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</si>
  <si>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</si>
  <si>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</si>
  <si>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</si>
  <si>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</si>
  <si>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</si>
  <si>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</si>
  <si>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</si>
  <si>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</si>
  <si>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</si>
  <si>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</si>
  <si>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</si>
  <si>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</si>
  <si>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</si>
  <si>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</si>
  <si>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</si>
  <si>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</si>
  <si>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</si>
  <si>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</si>
  <si>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</si>
  <si>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</si>
  <si>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</si>
  <si>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</si>
  <si>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</si>
  <si>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</si>
  <si>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</si>
  <si>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</si>
  <si>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</si>
  <si>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</si>
  <si>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</si>
  <si>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</si>
  <si>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</si>
  <si>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</si>
  <si>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</si>
  <si>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</si>
  <si>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</si>
  <si>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</si>
  <si>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</si>
  <si>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</si>
  <si>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</si>
  <si>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</si>
  <si>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</si>
  <si>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</si>
  <si>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</si>
  <si>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</si>
  <si>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</si>
  <si>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</si>
  <si>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</si>
  <si>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</si>
  <si>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</si>
  <si>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</si>
  <si>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</si>
  <si>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</si>
  <si>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</si>
  <si>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</si>
  <si>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</si>
  <si>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</si>
  <si>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</si>
  <si>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</si>
  <si>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</si>
  <si>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</si>
  <si>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</si>
  <si>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</si>
  <si>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</si>
  <si>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</si>
  <si>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</si>
  <si>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</si>
  <si>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</si>
  <si>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</si>
  <si>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</si>
  <si>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</si>
  <si>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</si>
  <si>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</si>
  <si>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</si>
  <si>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</si>
  <si>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</si>
  <si>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</si>
  <si>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</si>
  <si>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</si>
  <si>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</si>
  <si>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</si>
  <si>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</si>
  <si>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</si>
  <si>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</si>
  <si>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</si>
  <si>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</si>
  <si>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</si>
  <si>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</si>
  <si>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</si>
  <si>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</si>
  <si>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</si>
  <si>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</si>
  <si>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</si>
  <si>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</si>
  <si>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</si>
  <si>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</si>
  <si>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</si>
  <si>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</si>
  <si>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</si>
  <si>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</si>
  <si>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</si>
  <si>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</si>
  <si>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</si>
  <si>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</si>
  <si>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</si>
  <si>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</si>
  <si>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</si>
  <si>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</si>
  <si>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</si>
  <si>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</si>
  <si>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</si>
  <si>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</si>
  <si>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</si>
  <si>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</si>
  <si>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</si>
  <si>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</si>
  <si>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</si>
  <si>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</si>
  <si>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</si>
  <si>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</si>
  <si>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</si>
  <si>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</si>
  <si>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</si>
  <si>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</si>
  <si>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</si>
  <si>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</si>
  <si>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</si>
  <si>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</si>
  <si>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</si>
  <si>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</si>
  <si>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</si>
  <si>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</si>
  <si>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</si>
  <si>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</si>
  <si>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</si>
  <si>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</si>
  <si>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</si>
  <si>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</si>
  <si>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</si>
  <si>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</si>
  <si>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</si>
  <si>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</si>
  <si>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</si>
  <si>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</si>
  <si>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</si>
  <si>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</si>
  <si>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</si>
  <si>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</si>
  <si>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</si>
  <si>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</si>
  <si>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</si>
  <si>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</si>
  <si>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</si>
  <si>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</si>
  <si>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</si>
  <si>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</si>
  <si>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</si>
  <si>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</si>
  <si>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</si>
  <si>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</si>
  <si>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</si>
  <si>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</si>
  <si>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</si>
  <si>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</si>
  <si>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</si>
  <si>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</si>
  <si>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</si>
  <si>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</si>
  <si>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</si>
  <si>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</si>
  <si>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</si>
  <si>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</si>
  <si>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</si>
  <si>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</si>
  <si>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</si>
  <si>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</si>
  <si>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</si>
  <si>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</si>
  <si>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</si>
  <si>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</si>
  <si>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</si>
  <si>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</si>
  <si>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</si>
  <si>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</si>
  <si>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</si>
  <si>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</si>
  <si>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</si>
  <si>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</si>
  <si>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</si>
  <si>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</si>
  <si>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</si>
  <si>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</si>
  <si>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</si>
  <si>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</si>
  <si>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</si>
  <si>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</si>
  <si>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</si>
  <si>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</si>
  <si>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</si>
  <si>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</si>
  <si>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</si>
  <si>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</si>
  <si>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</si>
  <si>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</si>
  <si>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</si>
  <si>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</si>
  <si>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</si>
  <si>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</si>
  <si>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</si>
  <si>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</si>
  <si>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</si>
  <si>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</si>
  <si>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</si>
  <si>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</si>
  <si>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</si>
  <si>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</si>
  <si>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</si>
  <si>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</si>
  <si>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</si>
  <si>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</si>
  <si>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</si>
  <si>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</si>
  <si>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</si>
  <si>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</si>
  <si>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</si>
  <si>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</si>
  <si>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</si>
  <si>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</si>
  <si>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</si>
  <si>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</si>
  <si>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</si>
  <si>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</si>
  <si>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</si>
  <si>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</si>
  <si>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</si>
  <si>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</si>
  <si>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</si>
  <si>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</si>
  <si>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</si>
  <si>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</si>
  <si>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</si>
  <si>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</si>
  <si>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</si>
  <si>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</si>
  <si>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</si>
  <si>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</si>
  <si>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</si>
  <si>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</si>
  <si>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</si>
  <si>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</si>
  <si>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</si>
  <si>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</si>
  <si>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</si>
  <si>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</si>
  <si>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</si>
  <si>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</si>
  <si>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</si>
  <si>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</si>
  <si>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</si>
  <si>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</si>
  <si>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</si>
  <si>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</si>
  <si>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</si>
  <si>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</si>
  <si>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</si>
  <si>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</si>
  <si>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</si>
  <si>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</si>
  <si>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</si>
  <si>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</si>
  <si>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</si>
  <si>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</si>
  <si>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</si>
  <si>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</si>
  <si>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</si>
  <si>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</si>
  <si>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</si>
  <si>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</si>
  <si>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</si>
  <si>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</si>
  <si>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</si>
  <si>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</si>
  <si>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</si>
  <si>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</si>
  <si>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</si>
  <si>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</si>
  <si>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</si>
  <si>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</si>
  <si>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</si>
  <si>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</si>
  <si>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</si>
  <si>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</si>
  <si>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</si>
  <si>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</si>
  <si>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</si>
  <si>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</si>
  <si>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</si>
  <si>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</si>
  <si>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</si>
  <si>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</si>
  <si>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</si>
  <si>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</si>
  <si>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</si>
  <si>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</si>
  <si>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</si>
  <si>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</si>
  <si>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</si>
  <si>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</si>
  <si>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</si>
  <si>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</si>
  <si>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</si>
  <si>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</si>
  <si>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</si>
  <si>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</si>
  <si>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</si>
  <si>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</si>
  <si>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</si>
  <si>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</si>
  <si>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</si>
  <si>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</si>
  <si>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</si>
  <si>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</si>
  <si>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</si>
  <si>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</si>
  <si>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</si>
  <si>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</si>
  <si>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</si>
  <si>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</si>
  <si>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</si>
  <si>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</si>
  <si>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</si>
  <si>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</si>
  <si>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</si>
  <si>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</si>
  <si>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</si>
  <si>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</si>
  <si>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</si>
  <si>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</si>
  <si>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</si>
  <si>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</si>
  <si>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</si>
  <si>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</si>
  <si>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</si>
  <si>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</si>
  <si>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</si>
  <si>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</si>
  <si>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</si>
  <si>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</si>
  <si>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</si>
  <si>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</si>
  <si>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</si>
  <si>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</si>
  <si>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</si>
  <si>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</si>
  <si>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</si>
  <si>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</si>
  <si>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</si>
  <si>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</si>
  <si>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</si>
  <si>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</si>
  <si>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</si>
  <si>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</si>
  <si>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</si>
  <si>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</si>
  <si>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</si>
  <si>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</si>
  <si>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</si>
  <si>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</si>
  <si>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</si>
  <si>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</si>
  <si>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</si>
  <si>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</si>
  <si>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</si>
  <si>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</si>
  <si>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</si>
  <si>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</si>
  <si>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</si>
  <si>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</si>
  <si>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</si>
  <si>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</si>
  <si>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</si>
  <si>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</si>
  <si>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</si>
  <si>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</si>
  <si>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</si>
  <si>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</si>
  <si>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</si>
  <si>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</si>
  <si>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</si>
  <si>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</si>
  <si>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</si>
  <si>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</si>
  <si>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</si>
  <si>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</si>
  <si>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</si>
  <si>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</si>
  <si>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</si>
  <si>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</si>
  <si>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</si>
  <si>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</si>
  <si>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</si>
  <si>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</si>
  <si>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</si>
  <si>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</si>
  <si>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</si>
  <si>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</si>
  <si>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</si>
  <si>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</si>
  <si>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</si>
  <si>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</si>
  <si>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</si>
  <si>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</si>
  <si>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</si>
  <si>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</si>
  <si>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</si>
  <si>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</si>
  <si>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</si>
  <si>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</si>
  <si>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</si>
  <si>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</si>
  <si>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</si>
  <si>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</si>
  <si>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</si>
  <si>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</si>
  <si>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</si>
  <si>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</si>
  <si>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</si>
  <si>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</si>
  <si>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</si>
  <si>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</si>
  <si>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</si>
  <si>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</si>
  <si>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</si>
  <si>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</si>
  <si>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</si>
  <si>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</si>
  <si>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</si>
  <si>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</si>
  <si>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</si>
  <si>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</si>
  <si>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</si>
  <si>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</si>
  <si>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</si>
  <si>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</si>
  <si>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</si>
  <si>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</si>
  <si>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</si>
  <si>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</si>
  <si>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</si>
  <si>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</si>
  <si>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</si>
  <si>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</si>
  <si>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</si>
  <si>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</si>
  <si>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</si>
  <si>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</si>
  <si>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</si>
  <si>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</si>
  <si>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</si>
  <si>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</si>
  <si>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</si>
  <si>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</si>
  <si>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</si>
  <si>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</si>
  <si>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</si>
  <si>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</si>
  <si>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</si>
  <si>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</si>
  <si>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</si>
  <si>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</si>
  <si>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</si>
  <si>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</si>
  <si>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</si>
  <si>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</si>
  <si>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</si>
  <si>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</si>
  <si>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</si>
  <si>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</si>
  <si>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</si>
  <si>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</si>
  <si>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</si>
  <si>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</si>
  <si>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</si>
  <si>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</si>
  <si>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</si>
  <si>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</si>
  <si>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</si>
  <si>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</si>
  <si>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</si>
  <si>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</si>
  <si>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</si>
  <si>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</si>
  <si>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</si>
  <si>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</si>
  <si>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</si>
  <si>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</si>
  <si>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</si>
  <si>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</si>
  <si>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</si>
  <si>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</si>
  <si>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</si>
  <si>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</si>
  <si>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</si>
  <si>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</si>
  <si>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</si>
  <si>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</si>
  <si>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</si>
  <si>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</si>
  <si>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</si>
  <si>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</si>
  <si>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</si>
  <si>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</si>
  <si>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</si>
  <si>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</si>
  <si>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</si>
  <si>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</si>
  <si>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</si>
  <si>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</si>
  <si>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</si>
  <si>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</si>
  <si>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</si>
  <si>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</si>
  <si>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</si>
  <si>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</si>
  <si>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</si>
  <si>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</si>
  <si>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</si>
  <si>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</si>
  <si>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</si>
  <si>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</si>
  <si>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</si>
  <si>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</si>
  <si>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</si>
  <si>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</si>
  <si>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</si>
  <si>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</si>
  <si>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</si>
  <si>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</si>
  <si>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</si>
  <si>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</si>
  <si>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</si>
  <si>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</si>
  <si>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</si>
  <si>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</si>
  <si>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</si>
  <si>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</si>
  <si>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</si>
  <si>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</si>
  <si>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</si>
  <si>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</si>
  <si>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</si>
  <si>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</si>
  <si>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</si>
  <si>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</si>
  <si>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</si>
  <si>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</si>
  <si>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</si>
  <si>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</si>
  <si>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</si>
  <si>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</si>
  <si>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</si>
  <si>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</si>
  <si>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</si>
  <si>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</si>
  <si>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</si>
  <si>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</si>
  <si>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</si>
  <si>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</si>
  <si>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</si>
  <si>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</si>
  <si>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</si>
  <si>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</si>
  <si>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</si>
  <si>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</si>
  <si>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</si>
  <si>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</si>
  <si>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</si>
  <si>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</si>
  <si>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</si>
  <si>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</si>
  <si>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</si>
  <si>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</si>
  <si>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</si>
  <si>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</si>
  <si>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</si>
  <si>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</si>
  <si>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</si>
  <si>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</si>
  <si>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</si>
  <si>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</si>
  <si>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</si>
  <si>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</si>
  <si>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</si>
  <si>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</si>
  <si>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</si>
  <si>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</si>
  <si>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</si>
  <si>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</si>
  <si>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</si>
  <si>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</si>
  <si>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</si>
  <si>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</si>
  <si>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</si>
  <si>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</si>
  <si>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</si>
  <si>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</si>
  <si>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</si>
  <si>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</si>
  <si>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</si>
  <si>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</si>
  <si>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</si>
  <si>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</si>
  <si>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</si>
  <si>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</si>
  <si>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</si>
  <si>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</si>
  <si>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</si>
  <si>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</si>
  <si>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</si>
  <si>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</si>
  <si>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</si>
  <si>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</si>
  <si>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</si>
  <si>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</si>
  <si>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</si>
  <si>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</si>
  <si>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</si>
  <si>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</si>
  <si>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</si>
  <si>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</si>
  <si>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</si>
  <si>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</si>
  <si>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</si>
  <si>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</si>
  <si>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</si>
  <si>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</si>
  <si>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</si>
  <si>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</si>
  <si>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</si>
  <si>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</si>
  <si>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</si>
  <si>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</si>
  <si>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</si>
  <si>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</si>
  <si>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</si>
  <si>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</si>
  <si>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</si>
  <si>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</si>
  <si>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</si>
  <si>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</si>
  <si>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</si>
  <si>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</si>
  <si>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</si>
  <si>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</si>
  <si>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</si>
  <si>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</si>
  <si>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</si>
  <si>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</si>
  <si>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</si>
  <si>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</si>
  <si>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</si>
  <si>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</si>
  <si>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</si>
  <si>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</si>
  <si>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</si>
  <si>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</si>
  <si>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</si>
  <si>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</si>
  <si>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</si>
  <si>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</si>
  <si>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</si>
  <si>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</si>
  <si>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</si>
  <si>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</si>
  <si>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</si>
  <si>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</si>
  <si>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</si>
  <si>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</si>
  <si>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</si>
  <si>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</si>
  <si>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</si>
  <si>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</si>
  <si>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</si>
  <si>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</si>
  <si>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</si>
  <si>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</si>
  <si>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</si>
  <si>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</si>
  <si>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</si>
  <si>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</si>
  <si>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</si>
  <si>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</si>
  <si>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</si>
  <si>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</si>
  <si>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</si>
  <si>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</si>
  <si>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</si>
  <si>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</si>
  <si>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</si>
  <si>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</si>
  <si>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</si>
  <si>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</si>
  <si>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</si>
  <si>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</si>
  <si>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</si>
  <si>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</si>
  <si>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</si>
  <si>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</si>
  <si>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</si>
  <si>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</si>
  <si>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</si>
  <si>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</si>
  <si>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</si>
  <si>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</si>
  <si>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</si>
  <si>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</si>
  <si>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</si>
  <si>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</si>
  <si>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</si>
  <si>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</si>
  <si>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</si>
  <si>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</si>
  <si>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</si>
  <si>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</si>
  <si>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</si>
  <si>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</si>
  <si>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</si>
  <si>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</si>
  <si>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</si>
  <si>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</si>
  <si>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</si>
  <si>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</si>
  <si>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</si>
  <si>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</si>
  <si>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</si>
  <si>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</si>
  <si>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</si>
  <si>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</si>
  <si>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</si>
  <si>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</si>
  <si>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</si>
  <si>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</si>
  <si>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</si>
  <si>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</si>
  <si>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</si>
  <si>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</si>
  <si>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</si>
  <si>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</si>
  <si>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</si>
  <si>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</si>
  <si>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</si>
  <si>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</si>
  <si>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</si>
  <si>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</si>
  <si>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</si>
  <si>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</si>
  <si>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</si>
  <si>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</si>
  <si>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</si>
  <si>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</si>
  <si>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</si>
  <si>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</si>
  <si>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</si>
  <si>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</si>
  <si>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</si>
  <si>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</si>
  <si>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</si>
  <si>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</si>
  <si>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</si>
  <si>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</si>
  <si>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</si>
  <si>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</si>
  <si>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</si>
  <si>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</si>
  <si>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</si>
  <si>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</si>
  <si>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</si>
  <si>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</si>
  <si>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</si>
  <si>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</si>
  <si>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</si>
  <si>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</si>
  <si>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</si>
  <si>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</si>
  <si>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</si>
  <si>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</si>
  <si>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</si>
  <si>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</si>
  <si>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</si>
  <si>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</si>
  <si>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</si>
  <si>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</si>
  <si>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</si>
  <si>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</si>
  <si>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</si>
  <si>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</si>
  <si>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</si>
  <si>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</si>
  <si>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</si>
  <si>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</si>
  <si>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</si>
  <si>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</si>
  <si>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</si>
  <si>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</si>
  <si>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</si>
  <si>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</si>
  <si>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</si>
  <si>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</si>
  <si>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</si>
  <si>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</si>
  <si>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</si>
  <si>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</si>
  <si>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</si>
  <si>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</si>
  <si>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</si>
  <si>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</si>
  <si>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</si>
  <si>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</si>
  <si>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</si>
  <si>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</si>
  <si>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</si>
  <si>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</si>
  <si>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</si>
  <si>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</si>
  <si>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</si>
  <si>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</si>
  <si>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</si>
  <si>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</si>
  <si>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</si>
  <si>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</si>
  <si>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</si>
  <si>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</si>
  <si>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</si>
  <si>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</si>
  <si>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</si>
  <si>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</si>
  <si>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</si>
  <si>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</si>
  <si>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</si>
  <si>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</si>
  <si>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</si>
  <si>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</si>
  <si>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</si>
  <si>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</si>
  <si>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</si>
  <si>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</si>
  <si>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</si>
  <si>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</si>
  <si>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</si>
  <si>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</si>
  <si>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</si>
  <si>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</si>
  <si>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</si>
  <si>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</si>
  <si>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</si>
  <si>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</si>
  <si>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</si>
  <si>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</si>
  <si>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</si>
  <si>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</si>
  <si>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</si>
  <si>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</si>
  <si>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</si>
  <si>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</si>
  <si>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</si>
  <si>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</si>
  <si>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</si>
  <si>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</si>
  <si>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</si>
  <si>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</si>
  <si>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</si>
  <si>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</si>
  <si>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</si>
  <si>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</si>
  <si>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</si>
  <si>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</si>
  <si>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</si>
  <si>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</si>
  <si>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</si>
  <si>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</si>
  <si>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</si>
  <si>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</si>
  <si>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</si>
  <si>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</si>
  <si>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</si>
  <si>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</si>
  <si>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</si>
  <si>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</si>
  <si>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</si>
  <si>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</si>
  <si>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</si>
  <si>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</si>
  <si>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</si>
  <si>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</si>
  <si>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</si>
  <si>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</si>
  <si>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</si>
  <si>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</si>
  <si>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</si>
  <si>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</si>
  <si>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</si>
  <si>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</si>
  <si>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</si>
  <si>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</si>
  <si>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</si>
  <si>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</si>
  <si>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</si>
  <si>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</si>
  <si>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</si>
  <si>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</si>
  <si>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</si>
  <si>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</si>
  <si>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</si>
  <si>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</si>
  <si>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</si>
  <si>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</si>
  <si>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</si>
  <si>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</si>
  <si>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</si>
  <si>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</si>
  <si>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</si>
  <si>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</si>
  <si>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</si>
  <si>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</si>
  <si>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</si>
  <si>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</si>
  <si>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</si>
  <si>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</si>
  <si>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</si>
  <si>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</si>
  <si>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</si>
  <si>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</si>
  <si>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</si>
  <si>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</si>
  <si>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</si>
  <si>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</si>
  <si>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</si>
  <si>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</si>
  <si>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</si>
  <si>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</si>
  <si>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</si>
  <si>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</si>
  <si>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</si>
  <si>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</si>
  <si>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</si>
  <si>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</si>
  <si>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</si>
  <si>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</si>
  <si>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</si>
  <si>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</si>
  <si>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</si>
  <si>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</si>
  <si>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</si>
  <si>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</si>
  <si>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</si>
  <si>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</si>
  <si>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</si>
  <si>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</si>
  <si>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</si>
  <si>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</si>
  <si>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</si>
  <si>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</si>
  <si>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</si>
  <si>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</si>
  <si>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</si>
  <si>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</si>
  <si>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</si>
  <si>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</si>
  <si>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</si>
  <si>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</si>
  <si>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</si>
  <si>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</si>
  <si>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</si>
  <si>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</si>
  <si>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</si>
  <si>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</si>
  <si>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</si>
  <si>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</si>
  <si>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</si>
  <si>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</si>
  <si>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</si>
  <si>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</si>
  <si>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</si>
  <si>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</si>
  <si>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</si>
  <si>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</si>
  <si>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</si>
  <si>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</si>
  <si>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</si>
  <si>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</si>
  <si>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</si>
  <si>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</si>
  <si>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</si>
  <si>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</si>
  <si>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</si>
  <si>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</si>
  <si>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</si>
  <si>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</si>
  <si>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</si>
  <si>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</si>
  <si>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</si>
  <si>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</si>
  <si>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</si>
  <si>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</si>
  <si>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</si>
  <si>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</si>
  <si>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</si>
  <si>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</si>
  <si>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</si>
  <si>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</si>
  <si>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</si>
  <si>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</si>
  <si>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</si>
  <si>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</si>
  <si>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</si>
  <si>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</si>
  <si>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</si>
  <si>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</si>
  <si>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</si>
  <si>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</si>
  <si>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</si>
  <si>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</si>
  <si>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</si>
  <si>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</si>
  <si>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</si>
  <si>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</si>
  <si>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</si>
  <si>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</si>
  <si>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</si>
  <si>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</si>
  <si>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</si>
  <si>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</si>
  <si>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</si>
  <si>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</si>
  <si>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</si>
  <si>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</si>
  <si>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</si>
  <si>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</si>
  <si>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</si>
  <si>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</si>
  <si>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</si>
  <si>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</si>
  <si>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</si>
  <si>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</si>
  <si>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</si>
  <si>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</si>
  <si>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</si>
  <si>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</si>
  <si>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</si>
  <si>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</si>
  <si>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</si>
  <si>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</si>
  <si>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</si>
  <si>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</si>
  <si>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</si>
  <si>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</si>
  <si>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</si>
  <si>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</si>
  <si>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</si>
  <si>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</si>
  <si>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</si>
  <si>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</si>
  <si>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</si>
  <si>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</si>
  <si>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</si>
  <si>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</si>
  <si>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</si>
  <si>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</si>
  <si>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</si>
  <si>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</si>
  <si>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</si>
  <si>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</si>
  <si>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</si>
  <si>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</si>
  <si>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</si>
  <si>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</si>
  <si>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</si>
  <si>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</si>
  <si>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</si>
  <si>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</si>
  <si>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</si>
  <si>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</si>
  <si>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</si>
  <si>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</si>
  <si>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</si>
  <si>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</si>
  <si>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</si>
  <si>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</si>
  <si>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</si>
  <si>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</si>
  <si>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</si>
  <si>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</si>
  <si>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</si>
  <si>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</si>
  <si>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</si>
  <si>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</si>
  <si>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</si>
  <si>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</si>
  <si>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</si>
  <si>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</si>
  <si>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</si>
  <si>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</si>
  <si>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</si>
  <si>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</si>
  <si>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</si>
  <si>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</si>
  <si>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</si>
  <si>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</si>
  <si>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</si>
  <si>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</si>
  <si>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</si>
  <si>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</si>
  <si>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</si>
  <si>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</si>
  <si>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</si>
  <si>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</si>
  <si>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</si>
  <si>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</si>
  <si>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</si>
  <si>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</si>
  <si>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</si>
  <si>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</si>
  <si>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</si>
  <si>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</si>
  <si>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</si>
  <si>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</si>
  <si>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</si>
  <si>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</si>
  <si>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</si>
  <si>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</si>
  <si>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</si>
  <si>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</si>
  <si>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</si>
  <si>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</si>
  <si>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</si>
  <si>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</si>
  <si>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</si>
  <si>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</si>
  <si>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</si>
  <si>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</si>
  <si>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</si>
  <si>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</si>
  <si>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</si>
  <si>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</si>
  <si>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</si>
  <si>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</si>
  <si>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</si>
  <si>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</si>
  <si>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</si>
  <si>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</si>
  <si>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</si>
  <si>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</si>
  <si>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</si>
  <si>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</si>
  <si>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</si>
  <si>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</si>
  <si>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</si>
  <si>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</si>
  <si>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</si>
  <si>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</si>
  <si>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</si>
  <si>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</si>
  <si>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</si>
  <si>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</si>
  <si>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</si>
  <si>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</si>
  <si>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</si>
  <si>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</si>
  <si>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</si>
  <si>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</si>
  <si>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</si>
  <si>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</si>
  <si>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</si>
  <si>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</si>
  <si>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</si>
  <si>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</si>
  <si>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</si>
  <si>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</si>
  <si>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</si>
  <si>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</si>
  <si>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</si>
  <si>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</si>
  <si>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</si>
  <si>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</si>
  <si>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</si>
  <si>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</si>
  <si>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</si>
  <si>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</si>
  <si>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</si>
  <si>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</si>
  <si>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</si>
  <si>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</si>
  <si>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</si>
  <si>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</si>
  <si>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</si>
  <si>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</si>
  <si>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</si>
  <si>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</si>
  <si>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</si>
  <si>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</si>
  <si>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</si>
  <si>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</si>
  <si>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</si>
  <si>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</si>
  <si>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</si>
  <si>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</si>
  <si>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</si>
  <si>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</si>
  <si>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</si>
  <si>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</si>
  <si>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</si>
  <si>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</si>
  <si>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</si>
  <si>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</si>
  <si>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</si>
  <si>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</si>
  <si>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</si>
  <si>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</si>
  <si>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</si>
  <si>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</si>
  <si>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</si>
  <si>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</si>
  <si>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</si>
  <si>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</si>
  <si>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</si>
  <si>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</si>
  <si>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</si>
  <si>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</si>
  <si>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</si>
  <si>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</si>
  <si>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</si>
  <si>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</si>
  <si>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</si>
  <si>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</si>
  <si>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</si>
  <si>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</si>
  <si>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</si>
  <si>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</si>
  <si>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</si>
  <si>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</si>
  <si>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</si>
  <si>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</si>
  <si>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</si>
  <si>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</si>
  <si>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</si>
  <si>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</si>
  <si>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</si>
  <si>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</si>
  <si>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</si>
  <si>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</si>
  <si>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</si>
  <si>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</si>
  <si>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</si>
  <si>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</si>
  <si>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</si>
  <si>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</si>
  <si>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</si>
  <si>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</si>
  <si>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</si>
  <si>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</si>
  <si>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</si>
  <si>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</si>
  <si>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</si>
  <si>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</si>
  <si>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</si>
  <si>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</si>
  <si>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</si>
  <si>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</si>
  <si>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</si>
  <si>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</si>
  <si>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</si>
  <si>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</si>
  <si>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</si>
  <si>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</si>
  <si>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</si>
  <si>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</si>
  <si>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</si>
  <si>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</si>
  <si>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</si>
  <si>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</si>
  <si>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</si>
  <si>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</si>
  <si>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</si>
  <si>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</si>
  <si>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</si>
  <si>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</si>
  <si>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</si>
  <si>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</si>
  <si>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</si>
  <si>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</si>
  <si>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</si>
  <si>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</si>
  <si>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</si>
  <si>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</si>
  <si>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</si>
  <si>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</si>
  <si>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</si>
  <si>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</si>
  <si>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</si>
  <si>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</si>
  <si>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</si>
  <si>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</si>
  <si>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</si>
  <si>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</si>
  <si>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</si>
  <si>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</si>
  <si>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</si>
  <si>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</si>
  <si>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</si>
  <si>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</si>
  <si>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</si>
  <si>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</si>
  <si>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</si>
  <si>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</si>
  <si>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</si>
  <si>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</si>
  <si>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</si>
  <si>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</si>
  <si>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</si>
  <si>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</si>
  <si>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</si>
  <si>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</si>
  <si>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</si>
  <si>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</si>
  <si>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</si>
  <si>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</si>
  <si>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</si>
  <si>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</si>
  <si>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</si>
  <si>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</si>
  <si>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</si>
  <si>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</si>
  <si>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</si>
  <si>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</si>
  <si>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</si>
  <si>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</si>
  <si>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</si>
  <si>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</si>
  <si>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</si>
  <si>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</si>
  <si>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</si>
  <si>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</si>
  <si>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</si>
  <si>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</si>
  <si>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</si>
  <si>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</si>
  <si>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</si>
  <si>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</si>
  <si>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</si>
  <si>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</si>
  <si>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</si>
  <si>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</si>
  <si>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</si>
  <si>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</si>
  <si>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</si>
  <si>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</si>
  <si>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</si>
  <si>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</si>
  <si>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</si>
  <si>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</si>
  <si>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</si>
  <si>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</si>
  <si>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</si>
  <si>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</si>
  <si>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</si>
  <si>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</si>
  <si>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</si>
  <si>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</si>
  <si>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</si>
  <si>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</si>
  <si>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</si>
  <si>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</si>
  <si>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</si>
  <si>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</si>
  <si>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</si>
  <si>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</si>
  <si>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</si>
  <si>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</si>
  <si>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</si>
  <si>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</si>
  <si>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</si>
  <si>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</si>
  <si>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</si>
  <si>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</si>
  <si>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</si>
  <si>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</si>
  <si>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</si>
  <si>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</si>
  <si>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</si>
  <si>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</si>
  <si>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</si>
  <si>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</si>
  <si>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</si>
  <si>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</si>
  <si>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</si>
  <si>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</si>
  <si>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</si>
  <si>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</si>
  <si>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</si>
  <si>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</si>
  <si>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</si>
  <si>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</si>
  <si>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</si>
  <si>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</si>
  <si>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</si>
  <si>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</si>
  <si>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</si>
  <si>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</si>
  <si>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</si>
  <si>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</si>
  <si>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</si>
  <si>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</si>
  <si>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</si>
  <si>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</si>
  <si>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</si>
  <si>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</si>
  <si>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</si>
  <si>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</si>
  <si>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</si>
  <si>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</si>
  <si>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</si>
  <si>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</si>
  <si>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</si>
  <si>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</si>
  <si>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</si>
  <si>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</si>
  <si>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</si>
  <si>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</si>
  <si>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</si>
  <si>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</si>
  <si>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</si>
  <si>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</si>
  <si>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</si>
  <si>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</si>
  <si>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</si>
  <si>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</si>
  <si>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</si>
  <si>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</si>
  <si>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</si>
  <si>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</si>
  <si>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</si>
  <si>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</si>
  <si>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</si>
  <si>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</si>
  <si>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</si>
  <si>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</si>
  <si>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</si>
  <si>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</si>
  <si>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</si>
  <si>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</si>
  <si>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</si>
  <si>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</si>
  <si>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</si>
  <si>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</si>
  <si>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</si>
  <si>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</si>
  <si>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</si>
  <si>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</si>
  <si>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</si>
  <si>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</si>
  <si>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</si>
  <si>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</si>
  <si>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</si>
  <si>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</si>
  <si>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</si>
  <si>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</si>
  <si>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</si>
  <si>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</si>
  <si>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</si>
  <si>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</si>
  <si>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</si>
  <si>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</si>
  <si>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</si>
  <si>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</si>
  <si>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</si>
  <si>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</si>
  <si>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</si>
  <si>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</si>
  <si>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</si>
  <si>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</si>
  <si>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</si>
  <si>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</si>
  <si>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</si>
  <si>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</si>
  <si>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</si>
  <si>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</si>
  <si>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</si>
  <si>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</si>
  <si>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</si>
  <si>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</si>
  <si>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</si>
  <si>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</si>
  <si>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</si>
  <si>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</si>
  <si>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</si>
  <si>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</si>
  <si>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</si>
  <si>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</si>
  <si>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</si>
  <si>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</si>
  <si>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</si>
  <si>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</si>
  <si>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</si>
  <si>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</si>
  <si>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</si>
  <si>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</si>
  <si>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</si>
  <si>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</si>
  <si>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</si>
  <si>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</si>
  <si>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</si>
  <si>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</si>
  <si>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</si>
  <si>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</si>
  <si>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</si>
  <si>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</si>
  <si>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</si>
  <si>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</si>
  <si>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</si>
  <si>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</si>
  <si>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</si>
  <si>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</si>
  <si>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</si>
  <si>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</si>
  <si>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</si>
  <si>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</si>
  <si>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</si>
  <si>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</si>
  <si>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</si>
  <si>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</si>
  <si>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</si>
  <si>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</si>
  <si>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</si>
  <si>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</si>
  <si>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</si>
  <si>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</si>
  <si>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</si>
  <si>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</si>
  <si>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</si>
  <si>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</si>
  <si>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</si>
  <si>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</si>
  <si>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</si>
  <si>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</si>
  <si>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</si>
  <si>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</si>
  <si>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</si>
  <si>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</si>
  <si>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</si>
  <si>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</si>
  <si>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</si>
  <si>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</si>
  <si>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</si>
  <si>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</si>
  <si>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</si>
  <si>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</si>
  <si>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</si>
  <si>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</si>
  <si>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</si>
  <si>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</si>
  <si>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</si>
  <si>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</si>
  <si>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</si>
  <si>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</si>
  <si>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</si>
  <si>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</si>
  <si>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</si>
  <si>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</si>
  <si>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</si>
  <si>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</si>
  <si>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</si>
  <si>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</si>
  <si>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</si>
  <si>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</si>
  <si>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</si>
  <si>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</si>
  <si>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</si>
  <si>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</si>
  <si>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</si>
  <si>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</si>
  <si>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</si>
  <si>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</si>
  <si>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</si>
  <si>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</si>
  <si>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</si>
  <si>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</si>
  <si>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</si>
  <si>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</si>
  <si>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</si>
  <si>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</si>
  <si>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</si>
  <si>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</si>
  <si>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</si>
  <si>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</si>
  <si>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</si>
  <si>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</si>
  <si>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</si>
  <si>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</si>
  <si>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</si>
  <si>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</si>
  <si>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</si>
  <si>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</si>
  <si>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</si>
  <si>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</si>
  <si>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</si>
  <si>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</si>
  <si>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</si>
  <si>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</si>
  <si>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</si>
  <si>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</si>
  <si>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</si>
  <si>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</si>
  <si>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</si>
  <si>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</si>
  <si>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</si>
  <si>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</si>
  <si>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</si>
  <si>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</si>
  <si>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</si>
  <si>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</si>
  <si>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</si>
  <si>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</si>
  <si>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</si>
  <si>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</si>
  <si>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</si>
  <si>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</si>
  <si>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</si>
  <si>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</si>
  <si>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</si>
  <si>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</si>
  <si>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</si>
  <si>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</si>
  <si>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</si>
  <si>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</si>
  <si>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</si>
  <si>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</si>
  <si>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</si>
  <si>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</si>
  <si>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</si>
  <si>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</si>
  <si>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</si>
  <si>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</si>
  <si>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</si>
  <si>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</si>
  <si>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</si>
  <si>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</si>
  <si>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</si>
  <si>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</si>
  <si>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</si>
  <si>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</si>
  <si>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</si>
  <si>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</si>
  <si>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</si>
  <si>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</si>
  <si>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</si>
  <si>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</si>
  <si>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</si>
  <si>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</si>
  <si>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</si>
  <si>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</si>
  <si>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</si>
  <si>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</si>
  <si>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</si>
  <si>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</si>
  <si>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</si>
  <si>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</si>
  <si>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</si>
  <si>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</si>
  <si>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</si>
  <si>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</si>
  <si>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</si>
  <si>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</si>
  <si>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</si>
  <si>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</si>
  <si>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</si>
  <si>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</si>
  <si>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</si>
  <si>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</si>
  <si>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</si>
  <si>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</si>
  <si>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</si>
  <si>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</si>
  <si>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</si>
  <si>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</si>
  <si>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</si>
  <si>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</si>
  <si>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</si>
  <si>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</si>
  <si>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</si>
  <si>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</si>
  <si>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</si>
  <si>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</si>
  <si>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</si>
  <si>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</si>
  <si>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</si>
  <si>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</si>
  <si>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</si>
  <si>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</si>
  <si>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</si>
  <si>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</si>
  <si>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</si>
  <si>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</si>
  <si>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</si>
  <si>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</si>
  <si>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</si>
  <si>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</si>
  <si>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</si>
  <si>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</si>
  <si>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</si>
  <si>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</si>
  <si>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</si>
  <si>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</si>
  <si>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</si>
  <si>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</si>
  <si>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</si>
  <si>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</si>
  <si>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</si>
  <si>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</si>
  <si>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</si>
  <si>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</si>
  <si>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</si>
  <si>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</si>
  <si>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</si>
  <si>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</si>
  <si>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</si>
  <si>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</si>
  <si>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</si>
  <si>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</si>
  <si>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</si>
  <si>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</si>
  <si>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</si>
  <si>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</si>
  <si>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</si>
  <si>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</si>
  <si>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</si>
  <si>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</si>
  <si>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</si>
  <si>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</si>
  <si>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</si>
  <si>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</si>
  <si>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</si>
  <si>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</si>
  <si>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</si>
  <si>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</si>
  <si>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</si>
  <si>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</si>
  <si>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</si>
  <si>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</si>
  <si>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</si>
  <si>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</si>
  <si>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</si>
  <si>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</si>
  <si>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</si>
  <si>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</si>
  <si>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</si>
  <si>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</si>
  <si>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</si>
  <si>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</si>
  <si>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</si>
  <si>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</si>
  <si>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</si>
  <si>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</si>
  <si>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</si>
  <si>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</si>
  <si>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</si>
  <si>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</si>
  <si>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</si>
  <si>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</si>
  <si>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</si>
  <si>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</si>
  <si>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</si>
  <si>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</si>
  <si>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</si>
  <si>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</si>
  <si>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</si>
  <si>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</si>
  <si>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</si>
  <si>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</si>
  <si>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</si>
  <si>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</si>
  <si>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</si>
  <si>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</si>
  <si>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</si>
  <si>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</si>
  <si>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</si>
  <si>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</si>
  <si>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</si>
  <si>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</si>
  <si>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</si>
  <si>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</si>
  <si>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</si>
  <si>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</si>
  <si>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</si>
  <si>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</si>
  <si>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</si>
  <si>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</si>
  <si>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</si>
  <si>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</si>
  <si>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</si>
  <si>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</si>
  <si>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</si>
  <si>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</si>
  <si>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</si>
  <si>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</si>
  <si>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</si>
  <si>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</si>
  <si>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</si>
  <si>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</si>
  <si>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</si>
  <si>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</si>
  <si>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</si>
  <si>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</si>
  <si>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</si>
  <si>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</si>
  <si>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</si>
  <si>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</si>
  <si>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</si>
  <si>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</si>
  <si>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</si>
  <si>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</si>
  <si>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</si>
  <si>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</si>
  <si>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</si>
  <si>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</si>
  <si>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</si>
  <si>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</si>
  <si>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</si>
  <si>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</si>
  <si>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</si>
  <si>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</si>
  <si>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</si>
  <si>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</si>
  <si>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</si>
  <si>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</si>
  <si>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</si>
  <si>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</si>
  <si>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</si>
  <si>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</si>
  <si>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</si>
  <si>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</si>
  <si>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</si>
  <si>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</si>
  <si>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</si>
  <si>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</si>
  <si>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</si>
  <si>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</si>
  <si>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</si>
  <si>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</si>
  <si>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</si>
  <si>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</si>
  <si>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</si>
  <si>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</si>
  <si>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</si>
  <si>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</si>
  <si>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</si>
  <si>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</si>
  <si>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</si>
  <si>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</si>
  <si>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</si>
  <si>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</si>
  <si>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</si>
  <si>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</si>
  <si>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</si>
  <si>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</si>
  <si>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</si>
  <si>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</si>
  <si>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</si>
  <si>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</si>
  <si>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</si>
  <si>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</si>
  <si>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</si>
  <si>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</si>
  <si>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</si>
  <si>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</si>
  <si>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</si>
  <si>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</si>
  <si>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</si>
  <si>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</si>
  <si>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</si>
  <si>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</si>
  <si>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</si>
  <si>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</si>
  <si>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</si>
  <si>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</si>
  <si>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</si>
  <si>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</si>
  <si>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</si>
  <si>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</si>
  <si>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</si>
  <si>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</si>
  <si>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</si>
  <si>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</si>
  <si>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</si>
  <si>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</si>
  <si>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</si>
  <si>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</si>
  <si>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</si>
  <si>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</si>
  <si>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</si>
  <si>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</si>
  <si>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</si>
  <si>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</si>
  <si>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</si>
  <si>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</si>
  <si>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</si>
  <si>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</si>
  <si>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</si>
  <si>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</si>
  <si>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</si>
  <si>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</si>
  <si>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</si>
  <si>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</si>
  <si>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</si>
  <si>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</si>
  <si>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</si>
  <si>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</si>
  <si>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</si>
  <si>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</si>
  <si>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</si>
  <si>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</si>
  <si>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</si>
  <si>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</si>
  <si>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</si>
  <si>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</si>
  <si>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</si>
  <si>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</si>
  <si>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</si>
  <si>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</si>
  <si>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</si>
  <si>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</si>
  <si>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</si>
  <si>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</si>
  <si>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</si>
  <si>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</si>
  <si>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</si>
  <si>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</si>
  <si>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</si>
  <si>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</si>
  <si>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</si>
  <si>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</si>
  <si>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</si>
  <si>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</si>
  <si>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</si>
  <si>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</si>
  <si>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</si>
  <si>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</si>
  <si>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</si>
  <si>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</si>
  <si>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</si>
  <si>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</si>
  <si>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</si>
  <si>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</si>
  <si>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</si>
  <si>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</si>
  <si>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</si>
  <si>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</si>
  <si>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</si>
  <si>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</si>
  <si>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</si>
  <si>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</si>
  <si>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</si>
  <si>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</si>
  <si>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</si>
  <si>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</si>
  <si>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</si>
  <si>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</si>
  <si>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</si>
  <si>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</si>
  <si>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</si>
  <si>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</si>
  <si>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</si>
  <si>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</si>
  <si>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</si>
  <si>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</si>
  <si>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</si>
  <si>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</si>
  <si>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</si>
  <si>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</si>
  <si>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</si>
  <si>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</si>
  <si>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</si>
  <si>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</si>
  <si>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</si>
  <si>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</si>
  <si>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</si>
  <si>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</si>
  <si>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</si>
  <si>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</si>
  <si>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</si>
  <si>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</si>
  <si>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</si>
  <si>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</si>
  <si>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</si>
  <si>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</si>
  <si>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</si>
  <si>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</si>
  <si>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</si>
  <si>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</si>
  <si>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</si>
  <si>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</si>
  <si>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</si>
  <si>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</si>
  <si>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</si>
  <si>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</si>
  <si>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</si>
  <si>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</si>
  <si>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</si>
  <si>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</si>
  <si>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</si>
  <si>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</si>
  <si>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</si>
  <si>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</si>
  <si>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</si>
  <si>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</si>
  <si>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</si>
  <si>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</si>
  <si>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</si>
  <si>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</si>
  <si>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</si>
  <si>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</si>
  <si>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</si>
  <si>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</si>
  <si>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</si>
  <si>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</si>
  <si>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</si>
  <si>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</si>
  <si>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</si>
  <si>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</si>
  <si>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</si>
  <si>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</si>
  <si>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</si>
  <si>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</si>
  <si>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</si>
  <si>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</si>
  <si>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</si>
  <si>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</si>
  <si>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</si>
  <si>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</si>
  <si>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</si>
  <si>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</si>
  <si>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</si>
  <si>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</si>
  <si>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</si>
  <si>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</si>
  <si>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</si>
  <si>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</si>
  <si>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</si>
  <si>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</si>
  <si>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</si>
  <si>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</si>
  <si>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</si>
  <si>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</si>
  <si>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</si>
  <si>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</si>
  <si>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</si>
  <si>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</si>
  <si>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</si>
  <si>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</si>
  <si>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</si>
  <si>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</si>
  <si>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</si>
  <si>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</si>
  <si>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</si>
  <si>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</si>
  <si>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</si>
  <si>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</si>
  <si>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</si>
  <si>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</si>
  <si>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</si>
  <si>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</si>
  <si>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</si>
  <si>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</si>
  <si>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</si>
  <si>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</si>
  <si>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</si>
  <si>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</si>
  <si>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</si>
  <si>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</si>
  <si>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</si>
  <si>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</si>
  <si>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</si>
  <si>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</si>
  <si>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</si>
  <si>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</si>
  <si>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</si>
  <si>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</si>
  <si>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</si>
  <si>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</si>
  <si>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</si>
  <si>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</si>
  <si>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</si>
  <si>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</si>
  <si>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</si>
  <si>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</si>
  <si>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</si>
  <si>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</si>
  <si>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</si>
  <si>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</si>
  <si>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</si>
  <si>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</si>
  <si>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</si>
  <si>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</si>
  <si>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</si>
  <si>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</si>
  <si>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</si>
  <si>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</si>
  <si>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</si>
  <si>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</si>
  <si>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</si>
  <si>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</si>
  <si>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</si>
  <si>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</si>
  <si>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</si>
  <si>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</si>
  <si>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</si>
  <si>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</si>
  <si>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</si>
  <si>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</si>
  <si>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</si>
  <si>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</si>
  <si>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</si>
  <si>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</si>
  <si>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</si>
  <si>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</si>
  <si>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</si>
  <si>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</si>
  <si>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</si>
  <si>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</si>
  <si>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</si>
  <si>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</si>
  <si>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</si>
  <si>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</si>
  <si>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</si>
  <si>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</si>
  <si>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</si>
  <si>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</si>
  <si>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</si>
  <si>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</si>
  <si>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</si>
  <si>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</si>
  <si>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</si>
  <si>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</si>
  <si>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</si>
  <si>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</si>
  <si>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</si>
  <si>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</si>
  <si>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</si>
  <si>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</si>
  <si>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</si>
  <si>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</si>
  <si>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</si>
  <si>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</si>
  <si>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</si>
  <si>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</si>
  <si>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</si>
  <si>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</si>
  <si>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</si>
  <si>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</si>
  <si>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</si>
  <si>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</si>
  <si>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</si>
  <si>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</si>
  <si>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</si>
  <si>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</si>
  <si>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</si>
  <si>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</si>
  <si>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</si>
  <si>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</si>
  <si>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</si>
  <si>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</si>
  <si>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</si>
  <si>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</si>
  <si>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</si>
  <si>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</si>
  <si>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</si>
  <si>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</si>
  <si>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</si>
  <si>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</si>
  <si>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</si>
  <si>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</si>
  <si>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</si>
  <si>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</si>
  <si>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</si>
  <si>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</si>
  <si>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</si>
  <si>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</si>
  <si>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</si>
  <si>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</si>
  <si>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</si>
  <si>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</si>
  <si>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</si>
  <si>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</si>
  <si>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</si>
  <si>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</si>
  <si>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</si>
  <si>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</si>
  <si>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</si>
  <si>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</si>
  <si>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</si>
  <si>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</si>
  <si>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</si>
  <si>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</si>
  <si>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</si>
  <si>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</si>
  <si>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</si>
  <si>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</si>
  <si>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</si>
  <si>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</si>
  <si>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</si>
  <si>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</si>
  <si>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</si>
  <si>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</si>
  <si>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</si>
  <si>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</si>
  <si>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</si>
  <si>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</si>
  <si>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</si>
  <si>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</si>
  <si>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</si>
  <si>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</si>
  <si>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</si>
  <si>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</si>
  <si>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</si>
  <si>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</si>
  <si>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</si>
  <si>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</si>
  <si>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</si>
  <si>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</si>
  <si>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</si>
  <si>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</si>
  <si>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</si>
  <si>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</si>
  <si>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</si>
  <si>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</si>
  <si>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</si>
  <si>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</si>
  <si>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</si>
  <si>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</si>
  <si>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</si>
  <si>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</si>
  <si>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</si>
  <si>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</si>
  <si>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</si>
  <si>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</si>
  <si>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</si>
  <si>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</si>
  <si>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</si>
  <si>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</si>
  <si>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</si>
  <si>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</si>
  <si>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</si>
  <si>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</si>
  <si>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</si>
  <si>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</si>
  <si>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</si>
  <si>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</si>
  <si>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</si>
  <si>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</si>
  <si>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</si>
  <si>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</si>
  <si>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</si>
  <si>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</si>
  <si>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</si>
  <si>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</si>
  <si>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</si>
  <si>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</si>
  <si>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</si>
  <si>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</si>
  <si>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</si>
  <si>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</si>
  <si>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</si>
  <si>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</si>
  <si>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</si>
  <si>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</si>
  <si>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</si>
  <si>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</si>
  <si>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</si>
  <si>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</si>
  <si>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</si>
  <si>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</si>
  <si>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</si>
  <si>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</si>
  <si>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</si>
  <si>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</si>
  <si>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</si>
  <si>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</si>
  <si>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</si>
  <si>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</si>
  <si>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</si>
  <si>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</si>
  <si>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</si>
  <si>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</si>
  <si>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</si>
  <si>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</si>
  <si>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</si>
  <si>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</si>
  <si>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</si>
  <si>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</si>
  <si>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</si>
  <si>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</si>
  <si>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</si>
  <si>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</si>
  <si>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</si>
  <si>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</si>
  <si>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</si>
  <si>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</si>
  <si>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</si>
  <si>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</si>
  <si>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</si>
  <si>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</si>
  <si>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</si>
  <si>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</si>
  <si>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</si>
  <si>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</si>
  <si>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</si>
  <si>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</si>
  <si>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</si>
  <si>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</si>
  <si>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</si>
  <si>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</si>
  <si>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</si>
  <si>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</si>
  <si>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</si>
  <si>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</si>
  <si>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</si>
  <si>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</si>
  <si>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</si>
  <si>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</si>
  <si>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</si>
  <si>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</si>
  <si>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</si>
  <si>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</si>
  <si>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</si>
  <si>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</si>
  <si>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</si>
  <si>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</si>
  <si>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</si>
  <si>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</si>
  <si>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</si>
  <si>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</si>
  <si>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</si>
  <si>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</si>
  <si>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</si>
  <si>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</si>
  <si>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</si>
  <si>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</si>
  <si>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</si>
  <si>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</si>
  <si>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</si>
  <si>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</si>
  <si>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</si>
  <si>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</si>
  <si>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</si>
  <si>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</si>
  <si>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</si>
  <si>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</si>
  <si>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</si>
  <si>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</si>
  <si>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</si>
  <si>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</si>
  <si>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</si>
  <si>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</si>
  <si>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</si>
  <si>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</si>
  <si>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</si>
  <si>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</si>
  <si>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</si>
  <si>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</si>
  <si>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</si>
  <si>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</si>
  <si>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</si>
  <si>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</si>
  <si>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</si>
  <si>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</si>
  <si>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</si>
  <si>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</si>
  <si>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</si>
  <si>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</si>
  <si>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</si>
  <si>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</si>
  <si>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</si>
  <si>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</si>
  <si>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</si>
  <si>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</si>
  <si>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</si>
  <si>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</si>
  <si>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</si>
  <si>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</si>
  <si>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</si>
  <si>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</si>
  <si>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</si>
  <si>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</si>
  <si>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</si>
  <si>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</si>
  <si>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</si>
  <si>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</si>
  <si>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</si>
  <si>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</si>
  <si>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</si>
  <si>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</si>
  <si>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</si>
  <si>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</si>
  <si>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</si>
  <si>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</si>
  <si>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</si>
  <si>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</si>
  <si>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</si>
  <si>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</si>
  <si>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</si>
  <si>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</si>
  <si>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</si>
  <si>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</si>
  <si>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</si>
  <si>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</si>
  <si>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</si>
  <si>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</si>
  <si>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</si>
  <si>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</si>
  <si>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</si>
  <si>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</si>
  <si>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</si>
  <si>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</si>
  <si>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</si>
  <si>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</si>
  <si>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</si>
  <si>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</si>
  <si>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</si>
  <si>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</si>
  <si>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</si>
  <si>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</si>
  <si>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</si>
  <si>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</si>
  <si>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</si>
  <si>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</si>
  <si>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</si>
  <si>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</si>
  <si>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</si>
  <si>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</si>
  <si>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</si>
  <si>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</si>
  <si>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</si>
  <si>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</si>
  <si>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</si>
  <si>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</si>
  <si>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</si>
  <si>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</si>
  <si>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</si>
  <si>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</si>
  <si>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</si>
  <si>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</si>
  <si>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</si>
  <si>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</si>
  <si>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</si>
  <si>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</si>
  <si>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</si>
  <si>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</si>
  <si>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</si>
  <si>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</si>
  <si>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</si>
  <si>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</si>
  <si>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</si>
  <si>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</si>
  <si>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</si>
  <si>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</si>
  <si>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</si>
  <si>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</si>
  <si>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</si>
  <si>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</si>
  <si>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</si>
  <si>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</si>
  <si>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</si>
  <si>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</si>
  <si>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</si>
  <si>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</si>
  <si>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</si>
  <si>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</si>
  <si>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</si>
  <si>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</si>
  <si>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</si>
  <si>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</si>
  <si>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</si>
  <si>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</si>
  <si>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</si>
  <si>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</si>
  <si>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</si>
  <si>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</si>
  <si>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</si>
  <si>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</si>
  <si>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</si>
  <si>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</si>
  <si>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</si>
  <si>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</si>
  <si>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</si>
  <si>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</si>
  <si>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</si>
  <si>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</si>
  <si>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</si>
  <si>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</si>
  <si>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</si>
  <si>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</si>
  <si>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</si>
  <si>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</si>
  <si>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</si>
  <si>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</si>
  <si>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</si>
  <si>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</si>
  <si>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</si>
  <si>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</si>
  <si>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</si>
  <si>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</si>
  <si>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</si>
  <si>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</si>
  <si>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</si>
  <si>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</si>
  <si>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</si>
  <si>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</si>
  <si>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</si>
  <si>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</si>
  <si>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</si>
  <si>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</si>
  <si>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</si>
  <si>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</si>
  <si>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</si>
  <si>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</si>
  <si>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</si>
  <si>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</si>
  <si>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</si>
  <si>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</si>
  <si>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</si>
  <si>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</si>
  <si>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</si>
  <si>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</si>
  <si>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</si>
  <si>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</si>
  <si>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</si>
  <si>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</si>
  <si>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</si>
  <si>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</si>
  <si>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</si>
  <si>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</si>
  <si>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</si>
  <si>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</si>
  <si>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</si>
  <si>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</si>
  <si>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</si>
  <si>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</si>
  <si>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</si>
  <si>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</si>
  <si>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</si>
  <si>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</si>
  <si>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</si>
  <si>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</si>
  <si>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</si>
  <si>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</si>
  <si>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</si>
  <si>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</si>
  <si>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</si>
  <si>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</si>
  <si>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</si>
  <si>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</si>
  <si>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</si>
  <si>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</si>
  <si>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</si>
  <si>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</si>
  <si>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</si>
  <si>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</si>
  <si>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</si>
  <si>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</si>
  <si>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</si>
  <si>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</si>
  <si>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</si>
  <si>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</si>
  <si>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</si>
  <si>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</si>
  <si>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</si>
  <si>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</si>
  <si>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</si>
  <si>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</si>
  <si>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</si>
  <si>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</si>
  <si>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</si>
  <si>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</si>
  <si>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</si>
  <si>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</si>
  <si>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</si>
  <si>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</si>
  <si>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</si>
  <si>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</si>
  <si>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</si>
  <si>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</si>
  <si>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</si>
  <si>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</si>
  <si>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</si>
  <si>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</si>
  <si>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</si>
  <si>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</si>
  <si>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</si>
  <si>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</si>
  <si>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</si>
  <si>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</si>
  <si>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</si>
  <si>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</si>
  <si>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</si>
  <si>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</si>
  <si>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</si>
  <si>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</si>
  <si>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</si>
  <si>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</si>
  <si>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</si>
  <si>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</si>
  <si>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</si>
  <si>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</si>
  <si>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</si>
  <si>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</si>
  <si>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</si>
  <si>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</si>
  <si>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</si>
  <si>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</si>
  <si>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</si>
  <si>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</si>
  <si>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</si>
  <si>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</si>
  <si>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</si>
  <si>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</si>
  <si>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</si>
  <si>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</si>
  <si>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</si>
  <si>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</si>
  <si>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</si>
  <si>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</si>
  <si>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</si>
  <si>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</si>
  <si>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</si>
  <si>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</si>
  <si>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</si>
  <si>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</si>
  <si>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</si>
  <si>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</si>
  <si>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</si>
  <si>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</si>
  <si>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</si>
  <si>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</si>
  <si>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</si>
  <si>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</si>
  <si>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</si>
  <si>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</si>
  <si>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</si>
  <si>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</si>
  <si>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</si>
  <si>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</si>
  <si>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</si>
  <si>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</si>
  <si>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</si>
  <si>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</si>
  <si>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</si>
  <si>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</si>
  <si>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</si>
  <si>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</si>
  <si>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</si>
  <si>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</si>
  <si>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</si>
  <si>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</si>
  <si>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</si>
  <si>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</si>
  <si>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</si>
  <si>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</si>
  <si>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</si>
  <si>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</si>
  <si>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</si>
  <si>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</si>
  <si>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</si>
  <si>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</si>
  <si>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</si>
  <si>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</si>
  <si>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</si>
  <si>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</si>
  <si>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</si>
  <si>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</si>
  <si>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</si>
  <si>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</si>
  <si>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</si>
  <si>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</si>
  <si>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</si>
  <si>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</si>
  <si>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</si>
  <si>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</si>
  <si>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</si>
  <si>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</si>
  <si>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</si>
  <si>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</si>
  <si>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</si>
  <si>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</si>
  <si>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</si>
  <si>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</si>
  <si>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</si>
  <si>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</si>
  <si>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</si>
  <si>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</si>
  <si>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</si>
  <si>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</si>
  <si>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</si>
  <si>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</si>
  <si>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</si>
  <si>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</si>
  <si>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</si>
  <si>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</si>
  <si>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</si>
  <si>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</si>
  <si>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</si>
  <si>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</si>
  <si>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</si>
  <si>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</si>
  <si>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</si>
  <si>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</si>
  <si>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</si>
  <si>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</si>
  <si>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</si>
  <si>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</si>
  <si>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</si>
  <si>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</si>
  <si>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</si>
  <si>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</si>
  <si>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</si>
  <si>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</si>
  <si>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</si>
  <si>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</si>
  <si>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</si>
  <si>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</si>
  <si>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</si>
  <si>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</si>
  <si>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</si>
  <si>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</si>
  <si>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</si>
  <si>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</si>
  <si>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</si>
  <si>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</si>
  <si>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</si>
  <si>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</si>
  <si>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</si>
  <si>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</si>
  <si>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</si>
  <si>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</si>
  <si>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</si>
  <si>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</si>
  <si>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</si>
  <si>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</si>
  <si>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</si>
  <si>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</si>
  <si>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</si>
  <si>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</si>
  <si>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</si>
  <si>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</si>
  <si>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</si>
  <si>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</si>
  <si>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</si>
  <si>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</si>
  <si>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</si>
  <si>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</si>
  <si>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</si>
  <si>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</si>
  <si>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</si>
  <si>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</si>
  <si>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</si>
  <si>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</si>
  <si>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</si>
  <si>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</si>
  <si>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</si>
  <si>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</si>
  <si>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</si>
  <si>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</si>
  <si>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</si>
  <si>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</si>
  <si>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</si>
  <si>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</si>
  <si>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</si>
  <si>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</si>
  <si>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</si>
  <si>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</si>
  <si>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</si>
  <si>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</si>
  <si>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</si>
  <si>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</si>
  <si>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</si>
  <si>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</si>
  <si>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</si>
  <si>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</si>
  <si>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</si>
  <si>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</si>
  <si>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</si>
  <si>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</si>
  <si>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</si>
  <si>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</si>
  <si>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</si>
  <si>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</si>
  <si>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</si>
  <si>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</si>
  <si>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</si>
  <si>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</si>
  <si>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</si>
  <si>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</si>
  <si>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</si>
  <si>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</si>
  <si>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</si>
  <si>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</si>
  <si>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</si>
  <si>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</si>
  <si>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</si>
  <si>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</si>
  <si>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</si>
  <si>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</si>
  <si>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</si>
  <si>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</si>
  <si>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</si>
  <si>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</si>
  <si>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</si>
  <si>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</si>
  <si>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</si>
  <si>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</si>
  <si>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</si>
  <si>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</si>
  <si>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</si>
  <si>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</si>
  <si>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</si>
  <si>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</si>
  <si>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</si>
  <si>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</si>
  <si>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</si>
  <si>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</si>
  <si>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</si>
  <si>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</si>
  <si>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</si>
  <si>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</si>
  <si>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</si>
  <si>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</si>
  <si>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</si>
  <si>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</si>
  <si>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</si>
  <si>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</si>
  <si>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</si>
  <si>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</si>
  <si>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</si>
  <si>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</si>
  <si>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</si>
  <si>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</si>
  <si>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</si>
  <si>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</si>
  <si>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</si>
  <si>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</si>
  <si>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</si>
  <si>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</si>
  <si>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</si>
  <si>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</si>
  <si>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</si>
  <si>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</si>
  <si>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</si>
  <si>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</si>
  <si>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</si>
  <si>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</si>
  <si>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</si>
  <si>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</si>
  <si>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</si>
  <si>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</si>
  <si>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</si>
  <si>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</si>
  <si>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</si>
  <si>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</si>
  <si>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</si>
  <si>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</si>
  <si>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</si>
  <si>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</si>
  <si>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</si>
  <si>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</si>
  <si>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</si>
  <si>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</si>
  <si>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</si>
  <si>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</si>
  <si>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</si>
  <si>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</si>
  <si>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</si>
  <si>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</si>
  <si>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</si>
  <si>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</si>
  <si>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</si>
  <si>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</si>
  <si>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</si>
  <si>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</si>
  <si>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</si>
  <si>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</si>
  <si>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</si>
  <si>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</si>
  <si>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</si>
  <si>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</si>
  <si>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</si>
  <si>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</si>
  <si>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</si>
  <si>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</si>
  <si>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</si>
  <si>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</si>
  <si>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</si>
  <si>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</si>
  <si>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</si>
  <si>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</si>
  <si>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</si>
  <si>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</si>
  <si>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</si>
  <si>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</si>
  <si>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</si>
  <si>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</si>
  <si>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</si>
  <si>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</si>
  <si>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</si>
  <si>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</si>
  <si>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</si>
  <si>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</si>
  <si>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</si>
  <si>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</si>
  <si>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</si>
  <si>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</si>
  <si>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</si>
  <si>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</si>
  <si>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</si>
  <si>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</si>
  <si>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</si>
  <si>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</si>
  <si>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</si>
  <si>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</si>
  <si>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</si>
  <si>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</si>
  <si>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</si>
  <si>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</si>
  <si>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</si>
  <si>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</si>
  <si>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</si>
  <si>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</si>
  <si>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</si>
  <si>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</si>
  <si>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</si>
  <si>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</si>
  <si>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</si>
  <si>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</si>
  <si>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</si>
  <si>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</si>
  <si>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</si>
  <si>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</si>
  <si>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</si>
  <si>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</si>
  <si>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</si>
  <si>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</si>
  <si>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</si>
  <si>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</si>
  <si>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</si>
  <si>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</si>
  <si>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</si>
  <si>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</si>
  <si>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</si>
  <si>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</si>
  <si>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</si>
  <si>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</si>
  <si>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</si>
  <si>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</si>
  <si>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</si>
  <si>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</si>
  <si>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</si>
  <si>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</si>
  <si>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</si>
  <si>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</si>
  <si>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</si>
  <si>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</si>
  <si>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</si>
  <si>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</si>
  <si>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</si>
  <si>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</si>
  <si>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</si>
  <si>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</si>
  <si>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</si>
  <si>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</si>
  <si>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</si>
  <si>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</si>
  <si>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</si>
  <si>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</si>
  <si>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</si>
  <si>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</si>
  <si>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</si>
  <si>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</si>
  <si>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</si>
  <si>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</si>
  <si>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</si>
  <si>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</si>
  <si>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</si>
  <si>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</si>
  <si>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</si>
  <si>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</si>
  <si>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</si>
  <si>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</si>
  <si>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</si>
  <si>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</si>
  <si>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</si>
  <si>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</si>
  <si>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</si>
  <si>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</si>
  <si>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</si>
  <si>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</si>
  <si>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</si>
  <si>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</si>
  <si>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</si>
  <si>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</si>
  <si>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</si>
  <si>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</si>
  <si>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</si>
  <si>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</si>
  <si>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</si>
  <si>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</si>
  <si>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</si>
  <si>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</si>
  <si>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</si>
  <si>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</si>
  <si>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</si>
  <si>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</si>
  <si>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</si>
  <si>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</si>
  <si>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</si>
  <si>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</si>
  <si>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</si>
  <si>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</si>
  <si>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</si>
  <si>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</si>
  <si>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</si>
  <si>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</si>
  <si>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</si>
  <si>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</si>
  <si>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</si>
  <si>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</si>
  <si>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</si>
  <si>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</si>
  <si>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</si>
  <si>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</si>
  <si>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</si>
  <si>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</si>
  <si>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</si>
  <si>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</si>
  <si>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</si>
  <si>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</si>
  <si>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</si>
  <si>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</si>
  <si>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</si>
  <si>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</si>
  <si>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</si>
  <si>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</si>
  <si>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</si>
  <si>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</si>
  <si>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</si>
  <si>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</si>
  <si>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</si>
  <si>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</si>
  <si>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</si>
  <si>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</si>
  <si>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</si>
  <si>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</si>
  <si>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</si>
  <si>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</si>
  <si>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</si>
  <si>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</si>
  <si>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</si>
  <si>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</si>
  <si>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</si>
  <si>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</si>
  <si>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</si>
  <si>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</si>
  <si>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</si>
  <si>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</si>
  <si>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</si>
  <si>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</si>
  <si>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</si>
  <si>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</si>
  <si>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</si>
  <si>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</si>
  <si>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</si>
  <si>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</si>
  <si>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</si>
  <si>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</si>
  <si>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</si>
  <si>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</si>
  <si>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</si>
  <si>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</si>
  <si>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</si>
  <si>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</si>
  <si>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</si>
  <si>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</si>
  <si>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</si>
  <si>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</si>
  <si>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</si>
  <si>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</si>
  <si>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</si>
  <si>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</si>
  <si>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</si>
  <si>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</si>
  <si>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</si>
  <si>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</si>
  <si>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</si>
  <si>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</si>
  <si>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</si>
  <si>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</si>
  <si>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</si>
  <si>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</si>
  <si>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</si>
  <si>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</si>
  <si>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</si>
  <si>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</si>
  <si>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</si>
  <si>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</si>
  <si>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</si>
  <si>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</si>
  <si>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</si>
  <si>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</si>
  <si>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</si>
  <si>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</si>
  <si>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</si>
  <si>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</si>
  <si>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</si>
  <si>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</si>
  <si>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</si>
  <si>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</si>
  <si>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</si>
  <si>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</si>
  <si>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</si>
  <si>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</si>
  <si>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</si>
  <si>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</si>
  <si>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</si>
  <si>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</si>
  <si>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</si>
  <si>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</si>
  <si>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</si>
  <si>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</si>
  <si>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</si>
  <si>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</si>
  <si>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</si>
  <si>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</si>
  <si>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</si>
  <si>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</si>
  <si>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</si>
  <si>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</si>
  <si>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</si>
  <si>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</si>
  <si>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</si>
  <si>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</si>
  <si>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</si>
  <si>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</si>
  <si>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</si>
  <si>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</si>
  <si>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</si>
  <si>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</si>
  <si>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</si>
  <si>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</si>
  <si>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</si>
  <si>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</si>
  <si>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</si>
  <si>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</si>
  <si>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</si>
  <si>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</si>
  <si>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</si>
  <si>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</si>
  <si>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</si>
  <si>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</si>
  <si>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</si>
  <si>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</si>
  <si>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</si>
  <si>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</si>
  <si>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</si>
  <si>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</si>
  <si>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</si>
  <si>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</si>
  <si>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</si>
  <si>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</si>
  <si>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</si>
  <si>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</si>
  <si>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</si>
  <si>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</si>
  <si>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</si>
  <si>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</si>
  <si>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</si>
  <si>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</si>
  <si>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</si>
  <si>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</si>
  <si>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</si>
  <si>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</si>
  <si>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</si>
  <si>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</si>
  <si>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</si>
  <si>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</si>
  <si>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</si>
  <si>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</si>
  <si>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</si>
  <si>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</si>
  <si>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</si>
  <si>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</si>
  <si>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</si>
  <si>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</si>
  <si>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</si>
  <si>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</si>
  <si>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</si>
  <si>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</si>
  <si>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</si>
  <si>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</si>
  <si>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</si>
  <si>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</si>
  <si>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</si>
  <si>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</si>
  <si>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</si>
  <si>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</si>
  <si>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</si>
  <si>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</si>
  <si>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</si>
  <si>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</si>
  <si>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</si>
  <si>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</si>
  <si>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</si>
  <si>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</si>
  <si>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</si>
  <si>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</si>
  <si>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</si>
  <si>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</si>
  <si>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</si>
  <si>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</si>
  <si>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</si>
  <si>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</si>
  <si>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</si>
  <si>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</si>
  <si>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</si>
  <si>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</si>
  <si>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</si>
  <si>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</si>
  <si>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</si>
  <si>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</si>
  <si>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</si>
  <si>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</si>
  <si>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</si>
  <si>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</si>
  <si>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</si>
  <si>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</si>
  <si>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</si>
  <si>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</si>
  <si>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</si>
  <si>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</si>
  <si>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</si>
  <si>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</si>
  <si>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</si>
  <si>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</si>
  <si>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</si>
  <si>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</si>
  <si>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</si>
  <si>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</si>
  <si>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</si>
  <si>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</si>
  <si>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</si>
  <si>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</si>
  <si>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</si>
  <si>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</si>
  <si>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</si>
  <si>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</si>
  <si>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</si>
  <si>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</si>
  <si>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</si>
  <si>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</si>
  <si>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</si>
  <si>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</si>
  <si>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</si>
  <si>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</si>
  <si>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</si>
  <si>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</si>
  <si>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</si>
  <si>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</si>
  <si>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</si>
  <si>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</si>
  <si>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</si>
  <si>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</si>
  <si>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</si>
  <si>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</si>
  <si>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</si>
  <si>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</si>
  <si>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</si>
  <si>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</si>
  <si>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</si>
  <si>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</si>
  <si>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</si>
  <si>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</si>
  <si>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</si>
  <si>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</si>
  <si>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</si>
  <si>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</si>
  <si>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</si>
  <si>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</si>
  <si>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</si>
  <si>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</si>
  <si>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</si>
  <si>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</si>
  <si>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</si>
  <si>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</si>
  <si>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</si>
  <si>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</si>
  <si>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</si>
  <si>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</si>
  <si>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</si>
  <si>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</si>
  <si>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</si>
  <si>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</si>
  <si>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</si>
  <si>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</si>
  <si>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</si>
  <si>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</si>
  <si>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</si>
  <si>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</si>
  <si>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</si>
  <si>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</si>
  <si>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</si>
  <si>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</si>
  <si>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</si>
  <si>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</si>
  <si>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</si>
  <si>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</si>
  <si>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</si>
  <si>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</si>
  <si>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</si>
  <si>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</si>
  <si>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</si>
  <si>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</si>
  <si>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</si>
  <si>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</si>
  <si>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</si>
  <si>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</si>
  <si>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</si>
  <si>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</si>
  <si>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</si>
  <si>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</si>
  <si>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</si>
  <si>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</si>
  <si>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</si>
  <si>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</si>
  <si>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</si>
  <si>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</si>
  <si>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</si>
  <si>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</si>
  <si>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</si>
  <si>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</si>
  <si>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</si>
  <si>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</si>
  <si>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</si>
  <si>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</si>
  <si>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</si>
  <si>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</si>
  <si>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</si>
  <si>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</si>
  <si>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</si>
  <si>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</si>
  <si>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</si>
  <si>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</si>
  <si>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</si>
  <si>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</si>
  <si>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</si>
  <si>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</si>
  <si>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</si>
  <si>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</si>
  <si>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</si>
  <si>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</si>
  <si>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</si>
  <si>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</si>
  <si>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</si>
  <si>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</si>
  <si>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</si>
  <si>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</si>
  <si>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</si>
  <si>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</si>
  <si>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</si>
  <si>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</si>
  <si>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</si>
  <si>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</si>
  <si>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</si>
  <si>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</si>
  <si>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</si>
  <si>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</si>
  <si>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</si>
  <si>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</si>
  <si>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</si>
  <si>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</si>
  <si>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</si>
  <si>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</si>
  <si>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</si>
  <si>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</si>
  <si>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</si>
  <si>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</si>
  <si>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</si>
  <si>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</si>
  <si>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</si>
  <si>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</si>
  <si>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</si>
  <si>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</si>
  <si>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</si>
  <si>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</si>
  <si>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</si>
  <si>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</si>
  <si>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</si>
  <si>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</si>
  <si>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</si>
  <si>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</si>
  <si>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</si>
  <si>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</si>
  <si>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</si>
  <si>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</si>
  <si>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</si>
  <si>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</si>
  <si>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</si>
  <si>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</si>
  <si>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</si>
  <si>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</si>
  <si>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</si>
  <si>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</si>
  <si>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</si>
  <si>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</si>
  <si>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</si>
  <si>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</si>
  <si>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</si>
  <si>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</si>
  <si>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</si>
  <si>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</si>
  <si>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</si>
  <si>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</si>
  <si>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</si>
  <si>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</si>
  <si>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</si>
  <si>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</si>
  <si>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</si>
  <si>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</si>
  <si>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</si>
  <si>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</si>
  <si>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</si>
  <si>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</si>
  <si>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</si>
  <si>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</si>
  <si>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</si>
  <si>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</si>
  <si>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</si>
  <si>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</si>
  <si>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</si>
  <si>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</si>
  <si>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</si>
  <si>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</si>
  <si>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</si>
  <si>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</si>
  <si>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</si>
  <si>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</si>
  <si>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</si>
  <si>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</si>
  <si>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</si>
  <si>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</si>
  <si>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</si>
  <si>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</si>
  <si>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</si>
  <si>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</si>
  <si>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</si>
  <si>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</si>
  <si>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</si>
  <si>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</si>
  <si>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</si>
  <si>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</si>
  <si>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</si>
  <si>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</si>
  <si>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</si>
  <si>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</si>
  <si>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</si>
  <si>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</si>
  <si>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</si>
  <si>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</si>
  <si>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</si>
  <si>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</si>
  <si>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</si>
  <si>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</si>
  <si>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</si>
  <si>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</si>
  <si>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</si>
  <si>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</si>
  <si>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</si>
  <si>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</si>
  <si>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</si>
  <si>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</si>
  <si>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</si>
  <si>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</si>
  <si>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</si>
  <si>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</si>
  <si>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</si>
  <si>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</si>
  <si>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</si>
  <si>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</si>
  <si>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</si>
  <si>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</si>
  <si>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</si>
  <si>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</si>
  <si>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</si>
  <si>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</si>
  <si>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</si>
  <si>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</si>
  <si>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</si>
  <si>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</si>
  <si>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</si>
  <si>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</si>
  <si>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</si>
  <si>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</si>
  <si>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</si>
  <si>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</si>
  <si>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</si>
  <si>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</si>
  <si>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</si>
  <si>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</si>
  <si>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</si>
  <si>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</si>
  <si>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</si>
  <si>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</si>
  <si>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</si>
  <si>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</si>
  <si>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</si>
  <si>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</si>
  <si>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</si>
  <si>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</si>
  <si>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</si>
  <si>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</si>
  <si>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</si>
  <si>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</si>
  <si>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</si>
  <si>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</si>
  <si>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</si>
  <si>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</si>
  <si>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</si>
  <si>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</si>
  <si>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</si>
  <si>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</si>
  <si>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</si>
  <si>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</si>
  <si>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</si>
  <si>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</si>
  <si>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</si>
  <si>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</si>
  <si>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</si>
  <si>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</si>
  <si>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</si>
  <si>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</si>
  <si>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</si>
  <si>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</si>
  <si>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</si>
  <si>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</si>
  <si>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</si>
  <si>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</si>
  <si>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</si>
  <si>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</si>
  <si>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</si>
  <si>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</si>
  <si>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</si>
  <si>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</si>
  <si>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</si>
  <si>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</si>
  <si>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</si>
  <si>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</si>
  <si>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</si>
  <si>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</si>
  <si>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</si>
  <si>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</si>
  <si>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</si>
  <si>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</si>
  <si>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</si>
  <si>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</si>
  <si>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</si>
  <si>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</si>
  <si>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</si>
  <si>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</si>
  <si>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</si>
  <si>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</si>
  <si>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</si>
  <si>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</si>
  <si>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</si>
  <si>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</si>
  <si>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</si>
  <si>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</si>
  <si>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</si>
  <si>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</si>
  <si>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</si>
  <si>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</si>
  <si>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</si>
  <si>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</si>
  <si>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</si>
  <si>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</si>
  <si>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</si>
  <si>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</si>
  <si>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</si>
  <si>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</si>
  <si>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</si>
  <si>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</si>
  <si>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</si>
  <si>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</si>
  <si>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</si>
  <si>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</si>
  <si>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</si>
  <si>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</si>
  <si>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</si>
  <si>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</si>
  <si>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</si>
  <si>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</si>
  <si>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</si>
  <si>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</si>
  <si>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</si>
  <si>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</si>
  <si>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</si>
  <si>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</si>
  <si>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</si>
  <si>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</si>
  <si>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</si>
  <si>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</si>
  <si>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</si>
  <si>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</si>
  <si>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</si>
  <si>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</si>
  <si>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</si>
  <si>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</si>
  <si>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</si>
  <si>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</si>
  <si>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</si>
  <si>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</si>
  <si>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</si>
  <si>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</si>
  <si>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</si>
  <si>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</si>
  <si>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</si>
  <si>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</si>
  <si>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</si>
  <si>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</si>
  <si>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</si>
  <si>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</si>
  <si>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</si>
  <si>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</si>
  <si>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</si>
  <si>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</si>
  <si>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</si>
  <si>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</si>
  <si>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</si>
  <si>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</si>
  <si>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</si>
  <si>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</si>
  <si>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</si>
  <si>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</si>
  <si>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</si>
  <si>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</si>
  <si>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</si>
  <si>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</si>
  <si>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</si>
  <si>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</si>
  <si>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</si>
  <si>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</si>
  <si>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</si>
  <si>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</si>
  <si>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</si>
  <si>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</si>
  <si>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</si>
  <si>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</si>
  <si>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</si>
  <si>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</si>
  <si>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</si>
  <si>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</si>
  <si>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</si>
  <si>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</si>
  <si>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</si>
  <si>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</si>
  <si>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</si>
  <si>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</si>
  <si>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</si>
  <si>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</si>
  <si>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</si>
  <si>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</si>
  <si>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</si>
  <si>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</si>
  <si>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</si>
  <si>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</si>
  <si>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</si>
  <si>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</si>
  <si>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</si>
  <si>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</si>
  <si>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</si>
  <si>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</si>
  <si>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</si>
  <si>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</si>
  <si>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</si>
  <si>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</si>
  <si>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</si>
  <si>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</si>
  <si>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</si>
  <si>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</si>
  <si>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</si>
  <si>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</si>
  <si>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</si>
  <si>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</si>
  <si>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</si>
  <si>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</si>
  <si>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</si>
  <si>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</si>
  <si>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</si>
  <si>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</si>
  <si>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</si>
  <si>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</si>
  <si>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</si>
  <si>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</si>
  <si>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</si>
  <si>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</si>
  <si>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</si>
  <si>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</si>
  <si>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</si>
  <si>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</si>
  <si>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</si>
  <si>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</si>
  <si>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</si>
  <si>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</si>
  <si>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</si>
  <si>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</si>
  <si>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</si>
  <si>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</si>
  <si>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</si>
  <si>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</si>
  <si>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</si>
  <si>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</si>
  <si>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</si>
  <si>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</si>
  <si>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</si>
  <si>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</si>
  <si>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</si>
  <si>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</si>
  <si>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</si>
  <si>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</si>
  <si>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</si>
  <si>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</si>
  <si>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</si>
  <si>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</si>
  <si>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</si>
  <si>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</si>
  <si>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</si>
  <si>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</si>
  <si>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</si>
  <si>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</si>
  <si>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</si>
  <si>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</si>
  <si>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</si>
  <si>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</si>
  <si>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</si>
  <si>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</si>
  <si>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</si>
  <si>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</si>
  <si>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</si>
  <si>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</si>
  <si>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</si>
  <si>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</si>
  <si>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</si>
  <si>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</si>
  <si>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</si>
  <si>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</si>
  <si>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</si>
  <si>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</si>
  <si>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</si>
  <si>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</si>
  <si>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</si>
  <si>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</si>
  <si>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</si>
  <si>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</si>
  <si>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</si>
  <si>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</si>
  <si>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</si>
  <si>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</si>
  <si>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</si>
  <si>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</si>
  <si>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</si>
  <si>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</si>
  <si>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</si>
  <si>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</si>
  <si>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</si>
  <si>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</si>
  <si>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</si>
  <si>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</si>
  <si>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</si>
  <si>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</si>
  <si>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</si>
  <si>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</si>
  <si>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</si>
  <si>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</si>
  <si>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</si>
  <si>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</si>
  <si>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</si>
  <si>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</si>
  <si>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</si>
  <si>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</si>
  <si>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</si>
  <si>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</si>
  <si>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</si>
  <si>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</si>
  <si>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</si>
  <si>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</si>
  <si>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</si>
  <si>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</si>
  <si>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</si>
  <si>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</si>
  <si>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</si>
  <si>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</si>
  <si>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</si>
  <si>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</si>
  <si>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</si>
  <si>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</si>
  <si>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</si>
  <si>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</si>
  <si>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</si>
  <si>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</si>
  <si>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</si>
  <si>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</si>
  <si>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</si>
  <si>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</si>
  <si>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</si>
  <si>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</si>
  <si>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</si>
  <si>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</si>
  <si>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</si>
  <si>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</si>
  <si>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</si>
  <si>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</si>
  <si>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</si>
  <si>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</si>
  <si>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</si>
  <si>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</si>
  <si>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</si>
  <si>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</si>
  <si>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</si>
  <si>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</si>
  <si>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</si>
  <si>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</si>
  <si>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</si>
  <si>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</si>
  <si>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</si>
  <si>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</si>
  <si>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</si>
  <si>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</si>
  <si>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</si>
  <si>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</si>
  <si>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</si>
  <si>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</si>
  <si>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</si>
  <si>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</si>
  <si>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</si>
  <si>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</si>
  <si>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</si>
  <si>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</si>
  <si>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</si>
  <si>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</si>
  <si>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</si>
  <si>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</si>
  <si>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</si>
  <si>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</si>
  <si>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</si>
  <si>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</si>
  <si>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</si>
  <si>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</si>
  <si>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</si>
  <si>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</si>
  <si>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</si>
  <si>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</si>
  <si>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</si>
  <si>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</si>
  <si>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</si>
  <si>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</si>
  <si>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</si>
  <si>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</si>
  <si>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</si>
  <si>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</si>
  <si>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</si>
  <si>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</si>
  <si>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</si>
  <si>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</si>
  <si>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</si>
  <si>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</si>
  <si>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</si>
  <si>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</si>
  <si>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</si>
  <si>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</si>
  <si>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</si>
  <si>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</si>
  <si>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</si>
  <si>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</si>
  <si>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</si>
  <si>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</si>
  <si>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</si>
  <si>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</si>
  <si>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</si>
  <si>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</si>
  <si>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</si>
  <si>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</si>
  <si>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</si>
  <si>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</si>
  <si>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</si>
  <si>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</si>
  <si>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</si>
  <si>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</si>
  <si>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</si>
  <si>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</si>
  <si>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</si>
  <si>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</si>
  <si>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</si>
  <si>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</si>
  <si>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</si>
  <si>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</si>
  <si>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</si>
  <si>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</si>
  <si>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</si>
  <si>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</si>
  <si>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</si>
  <si>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</si>
  <si>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</si>
  <si>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</si>
  <si>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</si>
  <si>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</si>
  <si>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</si>
  <si>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</si>
  <si>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</si>
  <si>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</si>
  <si>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</si>
  <si>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</si>
  <si>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</si>
  <si>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</si>
  <si>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</si>
  <si>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</si>
  <si>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</si>
  <si>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</si>
  <si>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</si>
  <si>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</si>
  <si>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</si>
  <si>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</si>
  <si>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</si>
  <si>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</si>
  <si>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</si>
  <si>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</si>
  <si>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</si>
  <si>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</si>
  <si>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</si>
  <si>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</si>
  <si>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</si>
  <si>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</si>
  <si>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</si>
  <si>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</si>
  <si>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</si>
  <si>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</si>
  <si>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</si>
  <si>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</si>
  <si>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</si>
  <si>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</si>
  <si>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</si>
  <si>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</si>
  <si>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</si>
  <si>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</si>
  <si>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</si>
  <si>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</si>
  <si>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</si>
  <si>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</si>
  <si>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</si>
  <si>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</si>
  <si>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</si>
  <si>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</si>
  <si>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</si>
  <si>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</si>
  <si>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</si>
  <si>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</si>
  <si>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</si>
  <si>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</si>
  <si>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</si>
  <si>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</si>
  <si>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</si>
  <si>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</si>
  <si>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</si>
  <si>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</si>
  <si>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</si>
  <si>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</si>
  <si>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</si>
  <si>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</si>
  <si>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</si>
  <si>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</si>
  <si>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</si>
  <si>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</si>
  <si>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</si>
  <si>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</si>
  <si>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</si>
  <si>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</si>
  <si>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</si>
  <si>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</si>
  <si>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</si>
  <si>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</si>
  <si>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</si>
  <si>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</si>
  <si>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</si>
  <si>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</si>
  <si>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</si>
  <si>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</si>
  <si>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</si>
  <si>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</si>
  <si>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</si>
  <si>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</si>
  <si>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</si>
  <si>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</si>
  <si>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</si>
  <si>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</si>
  <si>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</si>
  <si>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</si>
  <si>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</si>
  <si>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</si>
  <si>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</si>
  <si>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</si>
  <si>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</si>
  <si>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</si>
  <si>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</si>
  <si>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</si>
  <si>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</si>
  <si>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</si>
  <si>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</si>
  <si>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</si>
  <si>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</si>
  <si>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</si>
  <si>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</si>
  <si>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</si>
  <si>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</si>
  <si>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</si>
  <si>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</si>
  <si>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</si>
  <si>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</si>
  <si>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</si>
  <si>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</si>
  <si>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</si>
  <si>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</si>
  <si>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</si>
  <si>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</si>
  <si>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</si>
  <si>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</si>
  <si>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</si>
  <si>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</si>
  <si>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</si>
  <si>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</si>
  <si>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</si>
  <si>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</si>
  <si>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</si>
  <si>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</si>
  <si>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</si>
  <si>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</si>
  <si>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</si>
  <si>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</si>
  <si>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</si>
  <si>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</si>
  <si>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</si>
  <si>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</si>
  <si>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</si>
  <si>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</si>
  <si>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</si>
  <si>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</si>
  <si>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</si>
  <si>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</si>
  <si>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</si>
  <si>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</si>
  <si>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</si>
  <si>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</si>
  <si>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</si>
  <si>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</si>
  <si>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</si>
  <si>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</si>
  <si>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</si>
  <si>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</si>
  <si>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</si>
  <si>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</si>
  <si>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</si>
  <si>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</si>
  <si>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</si>
  <si>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</si>
  <si>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</si>
  <si>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</si>
  <si>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</si>
  <si>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</si>
  <si>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</si>
  <si>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</si>
  <si>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</si>
  <si>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</si>
  <si>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</si>
  <si>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</si>
  <si>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</si>
  <si>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</si>
  <si>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</si>
  <si>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</si>
  <si>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</si>
  <si>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</si>
  <si>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</si>
  <si>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</si>
  <si>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</si>
  <si>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</si>
  <si>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</si>
  <si>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</si>
  <si>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</si>
  <si>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</si>
  <si>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</si>
  <si>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</si>
  <si>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</si>
  <si>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</si>
  <si>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</si>
  <si>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</si>
  <si>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</si>
  <si>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</si>
  <si>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</si>
  <si>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</si>
  <si>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</si>
  <si>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</si>
  <si>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</si>
  <si>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</si>
  <si>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</si>
  <si>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</si>
  <si>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</si>
  <si>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</si>
  <si>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</si>
  <si>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</si>
  <si>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</si>
  <si>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</si>
  <si>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</si>
  <si>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</si>
  <si>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</si>
  <si>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</si>
  <si>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</si>
  <si>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</si>
  <si>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</si>
  <si>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</si>
  <si>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</si>
  <si>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</si>
  <si>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</si>
  <si>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</si>
  <si>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</si>
  <si>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</si>
  <si>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</si>
  <si>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</si>
  <si>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</si>
  <si>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</si>
  <si>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</si>
  <si>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</si>
  <si>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</si>
  <si>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</si>
  <si>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</si>
  <si>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</si>
  <si>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</si>
  <si>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</si>
  <si>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</si>
  <si>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</si>
  <si>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</si>
  <si>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</si>
  <si>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</si>
  <si>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</si>
  <si>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</si>
  <si>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</si>
  <si>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</si>
  <si>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</si>
  <si>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</si>
  <si>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</si>
  <si>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</si>
  <si>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</si>
  <si>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</si>
  <si>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</si>
  <si>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</si>
  <si>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</si>
  <si>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</si>
  <si>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</si>
  <si>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</si>
  <si>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</si>
  <si>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</si>
  <si>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</si>
  <si>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</si>
  <si>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</si>
  <si>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</si>
  <si>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</si>
  <si>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</si>
  <si>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</si>
  <si>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</si>
  <si>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</si>
  <si>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</si>
  <si>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</si>
  <si>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</si>
  <si>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</si>
  <si>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</si>
  <si>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</si>
  <si>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</si>
  <si>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</si>
  <si>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</si>
  <si>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</si>
  <si>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</si>
  <si>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</si>
  <si>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</si>
  <si>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</si>
  <si>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</si>
  <si>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</si>
  <si>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</si>
  <si>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</si>
  <si>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</si>
  <si>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</si>
  <si>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</si>
  <si>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</si>
  <si>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</si>
  <si>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</si>
  <si>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</si>
  <si>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</si>
  <si>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</si>
  <si>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</si>
  <si>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</si>
  <si>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</si>
  <si>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</si>
  <si>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</si>
  <si>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</si>
  <si>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</si>
  <si>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</si>
  <si>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</si>
  <si>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</si>
  <si>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</si>
  <si>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</si>
  <si>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</si>
  <si>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</si>
  <si>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</si>
  <si>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</si>
  <si>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</si>
  <si>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</si>
  <si>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</si>
  <si>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</si>
  <si>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</si>
  <si>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</si>
  <si>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</si>
  <si>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</si>
  <si>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</si>
  <si>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</si>
  <si>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</si>
  <si>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</si>
  <si>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</si>
  <si>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</si>
  <si>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</si>
  <si>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</si>
  <si>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</si>
  <si>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</si>
  <si>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</si>
  <si>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</si>
  <si>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</si>
  <si>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</si>
  <si>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</si>
  <si>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</si>
  <si>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</si>
  <si>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</si>
  <si>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</si>
  <si>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</si>
  <si>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</si>
  <si>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</si>
  <si>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</si>
  <si>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</si>
  <si>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</si>
  <si>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</si>
  <si>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</si>
  <si>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</si>
  <si>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</si>
  <si>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</si>
  <si>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</si>
  <si>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</si>
  <si>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</si>
  <si>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</si>
  <si>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</si>
  <si>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</si>
  <si>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</si>
  <si>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</si>
  <si>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</si>
  <si>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</si>
  <si>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</si>
  <si>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</si>
  <si>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</si>
  <si>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</si>
  <si>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</si>
  <si>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</si>
  <si>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</si>
  <si>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</si>
  <si>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</si>
  <si>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</si>
  <si>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</si>
  <si>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</si>
  <si>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</si>
  <si>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</si>
  <si>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</si>
  <si>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</si>
  <si>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</si>
  <si>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</si>
  <si>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</si>
  <si>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</si>
  <si>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</si>
  <si>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</si>
  <si>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</si>
  <si>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</si>
  <si>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</si>
  <si>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</si>
  <si>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</si>
  <si>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</si>
  <si>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</si>
  <si>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</si>
  <si>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</si>
  <si>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</si>
  <si>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</si>
  <si>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</si>
  <si>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</si>
  <si>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</si>
  <si>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</si>
  <si>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</si>
  <si>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</si>
  <si>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</si>
  <si>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</si>
  <si>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</si>
  <si>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</si>
  <si>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</si>
  <si>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</si>
  <si>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</si>
  <si>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</si>
  <si>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</si>
  <si>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</si>
  <si>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</si>
  <si>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</si>
  <si>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</si>
  <si>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</si>
  <si>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</si>
  <si>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</si>
  <si>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</si>
  <si>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</si>
  <si>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</si>
  <si>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</si>
  <si>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</si>
  <si>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</si>
  <si>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</si>
  <si>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</si>
  <si>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</si>
  <si>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</si>
  <si>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</si>
  <si>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</si>
  <si>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</si>
  <si>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</si>
  <si>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</si>
  <si>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</si>
  <si>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</si>
  <si>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</si>
  <si>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</si>
  <si>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</si>
  <si>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</si>
  <si>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</si>
  <si>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</si>
  <si>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</si>
  <si>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</si>
  <si>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</si>
  <si>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</si>
  <si>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</si>
  <si>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</si>
  <si>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</si>
  <si>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</si>
  <si>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</si>
  <si>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</si>
  <si>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</si>
  <si>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</si>
  <si>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</si>
  <si>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</si>
  <si>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</si>
  <si>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</si>
  <si>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</si>
  <si>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</si>
  <si>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</si>
  <si>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</si>
  <si>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</si>
  <si>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</si>
  <si>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</si>
  <si>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</si>
  <si>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</si>
  <si>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</si>
  <si>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</si>
  <si>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</si>
  <si>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</si>
  <si>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</si>
  <si>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</si>
  <si>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</si>
  <si>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</si>
  <si>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</si>
  <si>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</si>
  <si>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</si>
  <si>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</si>
  <si>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</si>
  <si>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</si>
  <si>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</si>
  <si>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</si>
  <si>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</si>
  <si>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</si>
  <si>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</si>
  <si>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</si>
  <si>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</si>
  <si>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</si>
  <si>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</si>
  <si>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</si>
  <si>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</si>
  <si>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</si>
  <si>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</si>
  <si>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</si>
  <si>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</si>
  <si>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</si>
  <si>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</si>
  <si>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</si>
  <si>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</si>
  <si>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</si>
  <si>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</si>
  <si>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</si>
  <si>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</si>
  <si>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</si>
  <si>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</si>
  <si>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</si>
  <si>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</si>
  <si>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</si>
  <si>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</si>
  <si>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</si>
  <si>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</si>
  <si>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</si>
  <si>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</si>
  <si>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</si>
  <si>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</si>
  <si>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</si>
  <si>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</si>
  <si>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</si>
  <si>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</si>
  <si>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</si>
  <si>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</si>
  <si>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</si>
  <si>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</si>
  <si>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</si>
  <si>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</si>
  <si>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</si>
  <si>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</si>
  <si>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</si>
  <si>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</si>
  <si>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</si>
  <si>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</si>
  <si>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</si>
  <si>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</si>
  <si>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</si>
  <si>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</si>
  <si>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</si>
  <si>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</si>
  <si>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</si>
  <si>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</si>
  <si>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</si>
  <si>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</si>
  <si>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</si>
  <si>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</si>
  <si>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</si>
  <si>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</si>
  <si>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</si>
  <si>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</si>
  <si>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</si>
  <si>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</si>
  <si>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</si>
  <si>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</si>
  <si>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</si>
  <si>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</si>
  <si>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</si>
  <si>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</si>
  <si>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</si>
  <si>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</si>
  <si>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</si>
  <si>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</si>
  <si>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</si>
  <si>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</si>
  <si>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</si>
  <si>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</si>
  <si>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</si>
  <si>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</si>
  <si>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</si>
  <si>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</si>
  <si>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</si>
  <si>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</si>
  <si>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</si>
  <si>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</si>
  <si>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</si>
  <si>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</si>
  <si>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</si>
  <si>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</si>
  <si>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</si>
  <si>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</si>
  <si>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</si>
  <si>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</si>
  <si>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</si>
  <si>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</si>
  <si>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</si>
  <si>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</si>
  <si>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</si>
  <si>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</si>
  <si>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</si>
  <si>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</si>
  <si>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</si>
  <si>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</si>
  <si>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</si>
  <si>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</si>
  <si>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</si>
  <si>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</si>
  <si>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</si>
  <si>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</si>
  <si>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</si>
  <si>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</si>
  <si>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</si>
  <si>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</si>
  <si>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</si>
  <si>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</si>
  <si>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</si>
  <si>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</si>
  <si>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</si>
  <si>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</si>
  <si>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</si>
  <si>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</si>
  <si>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</si>
  <si>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</si>
  <si>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</si>
  <si>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</si>
  <si>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</si>
  <si>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</si>
  <si>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</si>
  <si>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</si>
  <si>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</si>
  <si>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</si>
  <si>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</si>
  <si>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</si>
  <si>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</si>
  <si>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</si>
  <si>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</si>
  <si>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</si>
  <si>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</si>
  <si>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</si>
  <si>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</si>
  <si>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</si>
  <si>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</si>
  <si>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</si>
  <si>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</si>
  <si>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</si>
  <si>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</si>
  <si>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</si>
  <si>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</si>
  <si>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</si>
  <si>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</si>
  <si>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</si>
  <si>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</si>
  <si>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</si>
  <si>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</si>
  <si>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</si>
  <si>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</si>
  <si>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</si>
  <si>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</si>
  <si>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</si>
  <si>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</si>
  <si>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</si>
  <si>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</si>
  <si>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</si>
  <si>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</si>
  <si>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</si>
  <si>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</si>
  <si>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</si>
  <si>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</si>
  <si>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</si>
  <si>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</si>
  <si>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</si>
  <si>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</si>
  <si>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</si>
  <si>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</si>
  <si>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</si>
  <si>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</si>
  <si>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</si>
  <si>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</si>
  <si>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</si>
  <si>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</si>
  <si>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</si>
  <si>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</si>
  <si>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</si>
  <si>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</si>
  <si>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</si>
  <si>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</si>
  <si>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</si>
  <si>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</si>
  <si>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</si>
  <si>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</si>
  <si>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</si>
  <si>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</si>
  <si>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</si>
  <si>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</si>
  <si>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</si>
  <si>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</si>
  <si>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</si>
  <si>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</si>
  <si>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</si>
  <si>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</si>
  <si>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</si>
  <si>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</si>
  <si>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</si>
  <si>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</si>
  <si>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</si>
  <si>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</si>
  <si>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</si>
  <si>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</si>
  <si>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</si>
  <si>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</si>
  <si>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</si>
  <si>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</si>
  <si>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</si>
  <si>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</si>
  <si>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</si>
  <si>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</si>
  <si>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</si>
  <si>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</si>
  <si>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</si>
  <si>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</si>
  <si>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</si>
  <si>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</si>
  <si>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</si>
  <si>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</si>
  <si>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</si>
  <si>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</si>
  <si>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</si>
  <si>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</si>
  <si>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</si>
  <si>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</si>
  <si>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</si>
  <si>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</si>
  <si>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</si>
  <si>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</si>
  <si>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</si>
  <si>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</si>
  <si>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</si>
  <si>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</si>
  <si>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</si>
  <si>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</si>
  <si>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</si>
  <si>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</si>
  <si>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</si>
  <si>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</si>
  <si>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</si>
  <si>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</si>
  <si>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</si>
  <si>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</si>
  <si>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</si>
  <si>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</si>
  <si>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</si>
  <si>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</si>
  <si>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</si>
  <si>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</si>
  <si>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</si>
  <si>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</si>
  <si>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</si>
  <si>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</si>
  <si>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</si>
  <si>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</si>
  <si>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</si>
  <si>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</si>
  <si>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</si>
  <si>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</si>
  <si>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</si>
  <si>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</si>
  <si>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</si>
  <si>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</si>
  <si>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</si>
  <si>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</si>
  <si>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</si>
  <si>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</si>
  <si>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</si>
  <si>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</si>
  <si>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</si>
  <si>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</si>
  <si>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</si>
  <si>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</si>
  <si>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</si>
  <si>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</si>
  <si>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</si>
  <si>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</si>
  <si>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</si>
  <si>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</si>
  <si>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</si>
  <si>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</si>
  <si>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</si>
  <si>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</si>
  <si>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</si>
  <si>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</si>
  <si>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</si>
  <si>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</si>
  <si>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</si>
  <si>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</si>
  <si>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</si>
  <si>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</si>
  <si>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</si>
  <si>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</si>
  <si>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</si>
  <si>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</si>
  <si>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</si>
  <si>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</si>
  <si>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</si>
  <si>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</si>
  <si>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</si>
  <si>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</si>
  <si>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</si>
  <si>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</si>
  <si>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</si>
  <si>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</si>
  <si>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</si>
  <si>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</si>
  <si>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</si>
  <si>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</si>
  <si>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</si>
  <si>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</si>
  <si>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</si>
  <si>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</si>
  <si>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</si>
  <si>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</si>
  <si>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</si>
  <si>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</si>
  <si>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</si>
  <si>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</si>
  <si>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</si>
  <si>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</si>
  <si>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</si>
  <si>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</si>
  <si>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</si>
  <si>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</si>
  <si>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</si>
  <si>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</si>
  <si>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</si>
  <si>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</si>
  <si>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</si>
  <si>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</si>
  <si>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</si>
  <si>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</si>
  <si>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</si>
  <si>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</si>
  <si>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</si>
  <si>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</si>
  <si>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</si>
  <si>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</si>
  <si>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</si>
  <si>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</si>
  <si>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</si>
  <si>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</si>
  <si>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</si>
  <si>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</si>
  <si>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</si>
  <si>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</si>
  <si>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</si>
  <si>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</si>
  <si>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</si>
  <si>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</si>
  <si>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</si>
  <si>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</si>
  <si>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</si>
  <si>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</si>
  <si>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</si>
  <si>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</si>
  <si>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</si>
  <si>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</si>
  <si>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</si>
  <si>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</si>
  <si>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</si>
  <si>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</si>
  <si>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</si>
  <si>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</si>
  <si>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</si>
  <si>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</si>
  <si>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</si>
  <si>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</si>
  <si>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</si>
  <si>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</si>
  <si>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</si>
  <si>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</si>
  <si>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</si>
  <si>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</si>
  <si>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</si>
  <si>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</si>
  <si>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</si>
  <si>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</si>
  <si>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</si>
  <si>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</si>
  <si>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</si>
  <si>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</si>
  <si>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</si>
  <si>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</si>
  <si>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</si>
  <si>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</si>
  <si>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</si>
  <si>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</si>
  <si>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</si>
  <si>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</si>
  <si>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</si>
  <si>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</si>
  <si>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</si>
  <si>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</si>
  <si>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</si>
  <si>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</si>
  <si>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</si>
  <si>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</si>
  <si>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</si>
  <si>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</si>
  <si>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</si>
  <si>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</si>
  <si>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</si>
  <si>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</si>
  <si>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</si>
  <si>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</si>
  <si>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</si>
  <si>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</si>
  <si>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</si>
  <si>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</si>
  <si>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</si>
  <si>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</si>
  <si>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</si>
  <si>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</si>
  <si>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</si>
  <si>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</si>
  <si>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</si>
  <si>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</si>
  <si>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</si>
  <si>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</si>
  <si>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</si>
  <si>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</si>
  <si>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</si>
  <si>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</si>
  <si>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</si>
  <si>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</si>
  <si>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</si>
  <si>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</si>
  <si>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</si>
  <si>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</si>
  <si>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</si>
  <si>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</si>
  <si>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</si>
  <si>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</si>
  <si>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</si>
  <si>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</si>
  <si>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</si>
  <si>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</si>
  <si>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</si>
  <si>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</si>
  <si>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</si>
  <si>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</si>
  <si>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</si>
  <si>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</si>
  <si>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</si>
  <si>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</si>
  <si>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</si>
  <si>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</si>
  <si>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</si>
  <si>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</si>
  <si>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</si>
  <si>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</si>
  <si>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</si>
  <si>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</si>
  <si>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</si>
  <si>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</si>
  <si>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</si>
  <si>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</si>
  <si>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</si>
  <si>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</si>
  <si>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</si>
  <si>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</si>
  <si>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</si>
  <si>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</si>
  <si>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</si>
  <si>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</si>
  <si>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</si>
  <si>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</si>
  <si>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</si>
  <si>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</si>
  <si>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</si>
  <si>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</si>
  <si>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</si>
  <si>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</si>
  <si>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</si>
  <si>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</si>
  <si>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</si>
  <si>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</si>
  <si>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</si>
  <si>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</si>
  <si>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</si>
  <si>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</si>
  <si>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</si>
  <si>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</si>
  <si>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</si>
  <si>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</si>
  <si>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</si>
  <si>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</si>
  <si>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</si>
  <si>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</si>
  <si>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</si>
  <si>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</si>
  <si>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</si>
  <si>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</si>
  <si>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</si>
  <si>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</si>
  <si>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</si>
  <si>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</si>
  <si>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</si>
  <si>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</si>
  <si>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</si>
  <si>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</si>
  <si>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</si>
  <si>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</si>
  <si>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</si>
  <si>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</si>
  <si>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</si>
  <si>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</si>
  <si>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</si>
  <si>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</si>
  <si>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</si>
  <si>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</si>
  <si>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</si>
  <si>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</si>
  <si>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</si>
  <si>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</si>
  <si>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</si>
  <si>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</si>
  <si>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</si>
  <si>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</si>
  <si>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</si>
  <si>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</si>
  <si>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</si>
  <si>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</si>
  <si>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</si>
  <si>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</si>
  <si>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</si>
  <si>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</si>
  <si>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</si>
  <si>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</si>
  <si>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</si>
  <si>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</si>
  <si>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</si>
  <si>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</si>
  <si>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</si>
  <si>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</si>
  <si>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</si>
  <si>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</si>
  <si>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</si>
  <si>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</si>
  <si>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</si>
  <si>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</si>
  <si>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</si>
  <si>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</si>
  <si>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</si>
  <si>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</si>
  <si>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</si>
  <si>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</si>
  <si>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</si>
  <si>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</si>
  <si>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</si>
  <si>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</si>
  <si>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</si>
  <si>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</si>
  <si>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</si>
  <si>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</si>
  <si>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</si>
  <si>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</si>
  <si>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</si>
  <si>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</si>
  <si>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</si>
  <si>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</si>
  <si>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</si>
  <si>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</si>
  <si>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</si>
  <si>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</si>
  <si>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</si>
  <si>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</si>
  <si>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</si>
  <si>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</si>
  <si>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</si>
  <si>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</si>
  <si>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</si>
  <si>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</si>
  <si>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</si>
  <si>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</si>
  <si>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</si>
  <si>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</si>
  <si>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</si>
  <si>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</si>
  <si>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</si>
  <si>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</si>
  <si>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</si>
  <si>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</si>
  <si>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</si>
  <si>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</si>
  <si>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</si>
  <si>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</si>
  <si>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</si>
  <si>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</si>
  <si>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</si>
  <si>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</si>
  <si>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</si>
  <si>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</si>
  <si>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</si>
  <si>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</si>
  <si>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</si>
  <si>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</si>
  <si>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</si>
  <si>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</si>
  <si>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</si>
  <si>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</si>
  <si>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</si>
  <si>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</si>
  <si>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</si>
  <si>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</si>
  <si>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</si>
  <si>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</si>
  <si>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</si>
  <si>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</si>
  <si>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</si>
  <si>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</si>
  <si>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</si>
  <si>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</si>
  <si>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</si>
  <si>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</si>
  <si>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</si>
  <si>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</si>
  <si>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</si>
  <si>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</si>
  <si>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</si>
  <si>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</si>
  <si>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</si>
  <si>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</si>
  <si>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</si>
  <si>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</si>
  <si>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</si>
  <si>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</si>
  <si>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</si>
  <si>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</si>
  <si>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</si>
  <si>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</si>
  <si>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</si>
  <si>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</si>
  <si>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</si>
  <si>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</si>
  <si>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</si>
  <si>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</si>
  <si>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</si>
  <si>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</si>
  <si>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</si>
  <si>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</si>
  <si>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</si>
  <si>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</si>
  <si>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</si>
  <si>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</si>
  <si>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</si>
  <si>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</si>
  <si>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</si>
  <si>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</si>
  <si>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</si>
  <si>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</si>
  <si>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</si>
  <si>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</si>
  <si>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</si>
  <si>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</si>
  <si>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</si>
  <si>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</si>
  <si>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</si>
  <si>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</si>
  <si>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</si>
  <si>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</si>
  <si>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</si>
  <si>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</si>
  <si>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</si>
  <si>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</si>
  <si>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</si>
  <si>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</si>
  <si>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</si>
  <si>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</si>
  <si>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</si>
  <si>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</si>
  <si>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</si>
  <si>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</si>
  <si>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</si>
  <si>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</si>
  <si>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</si>
  <si>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</si>
  <si>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</si>
  <si>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</si>
  <si>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</si>
  <si>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</si>
  <si>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</si>
  <si>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</si>
  <si>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</si>
  <si>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</si>
  <si>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</si>
  <si>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</si>
  <si>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</si>
  <si>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</si>
  <si>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</si>
  <si>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</si>
  <si>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</si>
  <si>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</si>
  <si>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</si>
  <si>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</si>
  <si>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</si>
  <si>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</si>
  <si>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</si>
  <si>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</si>
  <si>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</si>
  <si>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</si>
  <si>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</si>
  <si>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</si>
  <si>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</si>
  <si>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</si>
  <si>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</si>
  <si>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</si>
  <si>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</si>
  <si>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</si>
  <si>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</si>
  <si>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</si>
  <si>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</si>
  <si>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</si>
  <si>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</si>
  <si>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</si>
  <si>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</si>
  <si>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</si>
  <si>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</si>
  <si>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</si>
  <si>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</si>
  <si>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</si>
  <si>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</si>
  <si>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</si>
  <si>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</si>
  <si>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</si>
  <si>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</si>
  <si>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</si>
  <si>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</si>
  <si>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</si>
  <si>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</si>
  <si>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</si>
  <si>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</si>
  <si>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</si>
  <si>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</si>
  <si>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</si>
  <si>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</si>
  <si>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</si>
  <si>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</si>
  <si>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</si>
  <si>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</si>
  <si>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</si>
  <si>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</si>
  <si>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</si>
  <si>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</si>
  <si>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</si>
  <si>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</si>
  <si>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</si>
  <si>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</si>
  <si>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</si>
  <si>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</si>
  <si>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</si>
  <si>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</si>
  <si>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</si>
  <si>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</si>
  <si>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</si>
  <si>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</si>
  <si>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</si>
  <si>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</si>
  <si>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</si>
  <si>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</si>
  <si>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</si>
  <si>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</si>
  <si>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</si>
  <si>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</si>
  <si>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</si>
  <si>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</si>
  <si>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</si>
  <si>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</si>
  <si>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</si>
  <si>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</si>
  <si>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</si>
  <si>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</si>
  <si>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</si>
  <si>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</si>
  <si>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</si>
  <si>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</si>
  <si>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</si>
  <si>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</si>
  <si>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</si>
  <si>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</si>
  <si>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</si>
  <si>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</si>
  <si>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</si>
  <si>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</si>
  <si>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</si>
  <si>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</si>
  <si>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</si>
  <si>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</si>
  <si>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</si>
  <si>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</si>
  <si>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</si>
  <si>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</si>
  <si>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</si>
  <si>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</si>
  <si>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</si>
  <si>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</si>
  <si>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</si>
  <si>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</si>
  <si>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</si>
  <si>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</si>
  <si>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</si>
  <si>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</si>
  <si>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</si>
  <si>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</si>
  <si>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</si>
  <si>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</si>
  <si>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</si>
  <si>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</si>
  <si>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</si>
  <si>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</si>
  <si>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</si>
  <si>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</si>
  <si>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</si>
  <si>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</si>
  <si>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</si>
  <si>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</si>
  <si>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</si>
  <si>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</si>
  <si>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</si>
  <si>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</si>
  <si>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</si>
  <si>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</si>
  <si>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</si>
  <si>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</si>
  <si>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</si>
  <si>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</si>
  <si>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</si>
  <si>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</si>
  <si>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</si>
  <si>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</si>
  <si>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</si>
  <si>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</si>
  <si>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</si>
  <si>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</si>
  <si>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</si>
  <si>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</si>
  <si>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</si>
  <si>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</si>
  <si>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</si>
  <si>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</si>
  <si>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</si>
  <si>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</si>
  <si>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</si>
  <si>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</si>
  <si>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</si>
  <si>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</si>
  <si>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</si>
  <si>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</si>
  <si>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</si>
  <si>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</si>
  <si>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</si>
  <si>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</si>
  <si>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</si>
  <si>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</si>
  <si>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</si>
  <si>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</si>
  <si>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</si>
  <si>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</si>
  <si>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</si>
  <si>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</si>
  <si>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</si>
  <si>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</si>
  <si>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</si>
  <si>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</si>
  <si>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</si>
  <si>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</si>
  <si>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</si>
  <si>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</si>
  <si>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</si>
  <si>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</si>
  <si>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</si>
  <si>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</si>
  <si>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</si>
  <si>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</si>
  <si>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</si>
  <si>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</si>
  <si>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</si>
  <si>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</si>
  <si>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</si>
  <si>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</si>
  <si>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</si>
  <si>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</si>
  <si>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</si>
  <si>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</si>
  <si>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</si>
  <si>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</si>
  <si>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</si>
  <si>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</si>
  <si>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</si>
  <si>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</si>
  <si>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</si>
  <si>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</si>
  <si>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</si>
  <si>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</si>
  <si>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</si>
  <si>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</si>
  <si>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</si>
  <si>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</si>
  <si>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</si>
  <si>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</si>
  <si>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</si>
  <si>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</si>
  <si>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</si>
  <si>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</si>
  <si>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</si>
  <si>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</si>
  <si>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</si>
  <si>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</si>
  <si>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</si>
  <si>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</si>
  <si>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</si>
  <si>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</si>
  <si>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</si>
  <si>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</si>
  <si>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</si>
  <si>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</si>
  <si>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</si>
  <si>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</si>
  <si>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</si>
  <si>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</si>
  <si>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</si>
  <si>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</si>
  <si>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</si>
  <si>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</si>
  <si>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</si>
  <si>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</si>
  <si>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</si>
  <si>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</si>
  <si>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</si>
  <si>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</si>
  <si>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</si>
  <si>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</si>
  <si>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</si>
  <si>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</si>
  <si>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</si>
  <si>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</si>
  <si>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</si>
  <si>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</si>
  <si>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</si>
  <si>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</si>
  <si>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</si>
  <si>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</si>
  <si>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</si>
  <si>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</si>
  <si>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</si>
  <si>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</si>
  <si>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</si>
  <si>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</si>
  <si>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</si>
  <si>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</si>
  <si>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</si>
  <si>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</si>
  <si>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</si>
  <si>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</si>
  <si>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</si>
  <si>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</si>
  <si>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</si>
  <si>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</si>
  <si>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</si>
  <si>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</si>
  <si>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</si>
  <si>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</si>
  <si>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</si>
  <si>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</si>
  <si>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</si>
  <si>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</si>
  <si>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</si>
  <si>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</si>
  <si>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</si>
  <si>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</si>
  <si>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</si>
  <si>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</si>
  <si>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</si>
  <si>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</si>
  <si>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</si>
  <si>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</si>
  <si>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</si>
  <si>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</si>
  <si>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</si>
  <si>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</si>
  <si>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</si>
  <si>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</si>
  <si>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</si>
  <si>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</si>
  <si>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</si>
  <si>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</si>
  <si>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</si>
  <si>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</si>
  <si>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</si>
  <si>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</si>
  <si>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</si>
  <si>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</si>
  <si>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</si>
  <si>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</si>
  <si>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</si>
  <si>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</si>
  <si>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</si>
  <si>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</si>
  <si>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</si>
  <si>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</si>
  <si>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</si>
  <si>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</si>
  <si>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</si>
  <si>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</si>
  <si>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</si>
  <si>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</si>
  <si>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</si>
  <si>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</si>
  <si>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</si>
  <si>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</si>
  <si>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</si>
  <si>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</si>
  <si>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</si>
  <si>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</si>
  <si>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</si>
  <si>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</si>
  <si>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</si>
  <si>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</si>
  <si>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</si>
  <si>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</si>
  <si>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</si>
  <si>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</si>
  <si>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</si>
  <si>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</si>
  <si>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</si>
  <si>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</si>
  <si>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</si>
  <si>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</si>
  <si>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</si>
  <si>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</si>
  <si>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</si>
  <si>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</si>
  <si>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</si>
  <si>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</si>
  <si>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</si>
  <si>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</si>
  <si>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</si>
  <si>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</si>
  <si>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</si>
  <si>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</si>
  <si>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</si>
  <si>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</si>
  <si>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</si>
  <si>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</si>
  <si>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</si>
  <si>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</si>
  <si>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</si>
  <si>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</si>
  <si>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</si>
  <si>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</si>
  <si>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</si>
  <si>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</si>
  <si>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</si>
  <si>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</si>
  <si>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</si>
  <si>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</si>
  <si>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</si>
  <si>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</si>
  <si>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</si>
  <si>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</si>
  <si>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</si>
  <si>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</si>
  <si>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</si>
  <si>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</si>
  <si>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</si>
  <si>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</si>
  <si>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</si>
  <si>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</si>
  <si>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</si>
  <si>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</si>
  <si>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</si>
  <si>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</si>
  <si>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</si>
  <si>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</si>
  <si>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</si>
  <si>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</si>
  <si>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</si>
  <si>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</si>
  <si>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</si>
  <si>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</si>
  <si>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</si>
  <si>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</si>
  <si>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</si>
  <si>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</si>
  <si>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</si>
  <si>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</si>
  <si>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</si>
  <si>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</si>
  <si>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</si>
  <si>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</si>
  <si>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</si>
  <si>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</si>
  <si>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</si>
  <si>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</si>
  <si>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</si>
  <si>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</si>
  <si>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</si>
  <si>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</si>
  <si>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</si>
  <si>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</si>
  <si>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</si>
  <si>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</si>
  <si>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</si>
  <si>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</si>
  <si>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</si>
  <si>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</si>
  <si>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</si>
  <si>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</si>
  <si>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</si>
  <si>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</si>
  <si>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</si>
  <si>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</si>
  <si>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</si>
  <si>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</si>
  <si>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</si>
  <si>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</si>
  <si>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</si>
  <si>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</si>
  <si>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</si>
  <si>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</si>
  <si>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</si>
  <si>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</si>
  <si>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</si>
  <si>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</si>
  <si>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</si>
  <si>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</si>
  <si>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</si>
  <si>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</si>
  <si>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</si>
  <si>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</si>
  <si>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</si>
  <si>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</si>
  <si>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</si>
  <si>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</si>
  <si>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</si>
  <si>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</si>
  <si>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</si>
  <si>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</si>
  <si>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</si>
  <si>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</si>
  <si>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</si>
  <si>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</si>
  <si>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</si>
  <si>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</si>
  <si>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</si>
  <si>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</si>
  <si>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</si>
  <si>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</si>
  <si>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</si>
  <si>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</si>
  <si>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</si>
  <si>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</si>
  <si>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</si>
  <si>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</si>
  <si>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</si>
  <si>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</si>
  <si>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</si>
  <si>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</si>
  <si>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</si>
  <si>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</si>
  <si>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</si>
  <si>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</si>
  <si>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</si>
  <si>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</si>
  <si>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</si>
  <si>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</si>
  <si>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</si>
  <si>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</si>
  <si>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</si>
  <si>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</si>
  <si>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</si>
  <si>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</si>
  <si>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</si>
  <si>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</si>
  <si>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</si>
  <si>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</si>
  <si>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</si>
  <si>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</si>
  <si>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</si>
  <si>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</si>
  <si>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</si>
  <si>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</si>
  <si>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</si>
  <si>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</si>
  <si>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</si>
  <si>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</si>
  <si>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</si>
  <si>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</si>
  <si>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</si>
  <si>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</si>
  <si>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</si>
  <si>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</si>
  <si>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</si>
  <si>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</si>
  <si>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</si>
  <si>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</si>
  <si>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</si>
  <si>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</si>
  <si>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</si>
  <si>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</si>
  <si>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</si>
  <si>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</si>
  <si>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</si>
  <si>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</si>
  <si>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</si>
  <si>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</si>
  <si>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</si>
  <si>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</si>
  <si>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</si>
  <si>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</si>
  <si>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</si>
  <si>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</si>
  <si>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</si>
  <si>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</si>
  <si>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</si>
  <si>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</si>
  <si>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</si>
  <si>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</si>
  <si>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</si>
  <si>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</si>
  <si>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</si>
  <si>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</si>
  <si>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</si>
  <si>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</si>
  <si>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</si>
  <si>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</si>
  <si>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</si>
  <si>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</si>
  <si>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</si>
  <si>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</si>
  <si>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</si>
  <si>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</si>
  <si>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</si>
  <si>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</si>
  <si>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</si>
  <si>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</si>
  <si>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</si>
  <si>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</si>
  <si>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</si>
  <si>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</si>
  <si>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</si>
  <si>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</si>
  <si>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</si>
  <si>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</si>
  <si>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</si>
  <si>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</si>
  <si>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</si>
  <si>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</si>
  <si>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</si>
  <si>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</si>
  <si>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</si>
  <si>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</si>
  <si>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</si>
  <si>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</si>
  <si>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</si>
  <si>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</si>
  <si>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</si>
  <si>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</si>
  <si>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</si>
  <si>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</si>
  <si>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</si>
  <si>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</si>
  <si>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</si>
  <si>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</si>
  <si>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</si>
  <si>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</si>
  <si>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</si>
  <si>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</si>
  <si>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</si>
  <si>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</si>
  <si>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</si>
  <si>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</si>
  <si>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</si>
  <si>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</si>
  <si>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</si>
  <si>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</si>
  <si>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</si>
  <si>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</si>
  <si>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</si>
  <si>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</si>
  <si>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</si>
  <si>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</si>
  <si>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</si>
  <si>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</si>
  <si>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</si>
  <si>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</si>
  <si>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</si>
  <si>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</si>
  <si>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</si>
  <si>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</si>
  <si>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</si>
  <si>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</si>
  <si>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</si>
  <si>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</si>
  <si>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</si>
  <si>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</si>
  <si>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</si>
  <si>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</si>
  <si>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</si>
  <si>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</si>
  <si>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</si>
  <si>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</si>
  <si>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</si>
  <si>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</si>
  <si>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</si>
  <si>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</si>
  <si>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</si>
  <si>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</si>
  <si>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</si>
  <si>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</si>
  <si>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</si>
  <si>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</si>
  <si>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</si>
  <si>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</si>
  <si>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</si>
  <si>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</si>
  <si>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</si>
  <si>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</si>
  <si>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</si>
  <si>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</si>
  <si>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</si>
  <si>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</si>
  <si>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</si>
  <si>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</si>
  <si>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</si>
  <si>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</si>
  <si>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</si>
  <si>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</si>
  <si>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</si>
  <si>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</si>
  <si>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</si>
  <si>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</si>
  <si>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</si>
  <si>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</si>
  <si>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</si>
  <si>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</si>
  <si>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</si>
  <si>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</si>
  <si>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</si>
  <si>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</si>
  <si>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</si>
  <si>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</si>
  <si>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</si>
  <si>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</si>
  <si>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</si>
  <si>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</si>
  <si>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</si>
  <si>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</si>
  <si>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</si>
  <si>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</si>
  <si>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</si>
  <si>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</si>
  <si>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</si>
  <si>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</si>
  <si>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</si>
  <si>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</si>
  <si>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</si>
  <si>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</si>
  <si>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</si>
  <si>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</si>
  <si>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</si>
  <si>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</si>
  <si>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</si>
  <si>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</si>
  <si>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</si>
  <si>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</si>
  <si>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</si>
  <si>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</si>
  <si>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</si>
  <si>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</si>
  <si>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</si>
  <si>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</si>
  <si>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</si>
  <si>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</si>
  <si>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</si>
  <si>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</si>
  <si>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</si>
  <si>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</si>
  <si>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</si>
  <si>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</si>
  <si>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</si>
  <si>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</si>
  <si>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</si>
  <si>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</si>
  <si>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</si>
  <si>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</si>
  <si>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</si>
  <si>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</si>
  <si>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</si>
  <si>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</si>
  <si>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</si>
  <si>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</si>
  <si>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</si>
  <si>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</si>
  <si>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</si>
  <si>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</si>
  <si>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</si>
  <si>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</si>
  <si>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</si>
  <si>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</si>
  <si>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</si>
  <si>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</si>
  <si>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</si>
  <si>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</si>
  <si>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</si>
  <si>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</si>
  <si>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</si>
  <si>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</si>
  <si>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</si>
  <si>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</si>
  <si>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</si>
  <si>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</si>
  <si>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</si>
  <si>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</si>
  <si>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</si>
  <si>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</si>
  <si>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</si>
  <si>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</si>
  <si>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</si>
  <si>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</si>
  <si>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</si>
  <si>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</si>
  <si>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</si>
  <si>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</si>
  <si>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</si>
  <si>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</si>
  <si>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</si>
  <si>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</si>
  <si>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</si>
  <si>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</si>
  <si>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</si>
  <si>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</si>
  <si>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</si>
  <si>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</si>
  <si>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</si>
  <si>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</si>
  <si>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</si>
  <si>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</si>
  <si>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</si>
  <si>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</si>
  <si>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</si>
  <si>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</si>
  <si>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</si>
  <si>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</si>
  <si>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</si>
  <si>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</si>
  <si>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</si>
  <si>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</si>
  <si>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</si>
  <si>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</si>
  <si>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</si>
  <si>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</si>
  <si>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</si>
  <si>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</si>
  <si>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</si>
  <si>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</si>
  <si>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</si>
  <si>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</si>
  <si>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</si>
  <si>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</si>
  <si>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</si>
  <si>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</si>
  <si>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</si>
  <si>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</si>
  <si>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</si>
  <si>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</si>
  <si>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</si>
  <si>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</si>
  <si>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</si>
  <si>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</si>
  <si>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</si>
  <si>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</si>
  <si>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</si>
  <si>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</si>
  <si>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</si>
  <si>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</si>
  <si>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</si>
  <si>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</si>
  <si>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</si>
  <si>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</si>
  <si>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</si>
  <si>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</si>
  <si>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</si>
  <si>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</si>
  <si>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</si>
  <si>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</si>
  <si>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</si>
  <si>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</si>
  <si>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</si>
  <si>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</si>
  <si>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</si>
  <si>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</si>
  <si>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</si>
  <si>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</si>
  <si>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</si>
  <si>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</si>
  <si>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</si>
  <si>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</si>
  <si>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</si>
  <si>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</si>
  <si>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</si>
  <si>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</si>
  <si>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</si>
  <si>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</si>
  <si>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</si>
  <si>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</si>
  <si>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</si>
  <si>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</si>
  <si>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</si>
  <si>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</si>
  <si>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</si>
  <si>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</si>
  <si>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</si>
  <si>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</si>
  <si>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</si>
  <si>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</si>
  <si>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</si>
  <si>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</si>
  <si>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</si>
  <si>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</si>
  <si>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</si>
  <si>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</si>
  <si>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</si>
  <si>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</si>
  <si>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</si>
  <si>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</si>
  <si>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</si>
  <si>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</si>
  <si>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</si>
  <si>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</si>
  <si>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</si>
  <si>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</si>
  <si>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</si>
  <si>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</si>
  <si>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</si>
  <si>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</si>
  <si>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</si>
  <si>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</si>
  <si>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</si>
  <si>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</si>
  <si>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</si>
  <si>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</si>
  <si>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</si>
  <si>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</si>
  <si>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</si>
  <si>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</si>
  <si>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</si>
  <si>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</si>
  <si>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</si>
  <si>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</si>
  <si>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</si>
  <si>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</si>
  <si>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</si>
  <si>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</si>
  <si>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</si>
  <si>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</si>
  <si>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</si>
  <si>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</si>
  <si>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</si>
  <si>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</si>
  <si>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</si>
  <si>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</si>
  <si>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</si>
  <si>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</si>
  <si>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</si>
  <si>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</si>
  <si>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</si>
  <si>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</si>
  <si>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</si>
  <si>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</si>
  <si>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</si>
  <si>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</si>
  <si>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</si>
  <si>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</si>
  <si>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</si>
  <si>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</si>
  <si>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</si>
  <si>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</si>
  <si>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</si>
  <si>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</si>
  <si>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</si>
  <si>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</si>
  <si>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</si>
  <si>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</si>
  <si>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</si>
  <si>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</si>
  <si>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</si>
  <si>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</si>
  <si>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</si>
  <si>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</si>
  <si>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</si>
  <si>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</si>
  <si>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</si>
  <si>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</si>
  <si>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</si>
  <si>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</si>
  <si>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</si>
  <si>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</si>
  <si>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</si>
  <si>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</si>
  <si>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</si>
  <si>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</si>
  <si>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</si>
  <si>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</si>
  <si>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</si>
  <si>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</si>
  <si>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</si>
  <si>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</si>
  <si>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</si>
  <si>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</si>
  <si>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</si>
  <si>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</si>
  <si>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</si>
  <si>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</si>
  <si>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</si>
  <si>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</si>
  <si>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</si>
  <si>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</si>
  <si>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</si>
  <si>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</si>
  <si>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</si>
  <si>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</si>
  <si>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</si>
  <si>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</si>
  <si>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</si>
  <si>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</si>
  <si>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</si>
  <si>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</si>
  <si>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</si>
  <si>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</si>
  <si>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</si>
  <si>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</si>
  <si>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</si>
  <si>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</si>
  <si>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</si>
  <si>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</si>
  <si>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</si>
  <si>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</si>
  <si>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</si>
  <si>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</si>
  <si>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</si>
  <si>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</si>
  <si>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</si>
  <si>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</si>
  <si>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</si>
  <si>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</si>
  <si>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</si>
  <si>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</si>
  <si>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</si>
  <si>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</si>
  <si>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</si>
  <si>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</si>
  <si>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</si>
  <si>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</si>
  <si>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</si>
  <si>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</si>
  <si>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</si>
  <si>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</si>
  <si>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</si>
  <si>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</si>
  <si>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</si>
  <si>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</si>
  <si>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</si>
  <si>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</si>
  <si>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</si>
  <si>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</si>
  <si>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</si>
  <si>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</si>
  <si>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</si>
  <si>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</si>
  <si>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</si>
  <si>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</si>
  <si>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</si>
  <si>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</si>
  <si>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</si>
  <si>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</si>
  <si>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</si>
  <si>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</si>
  <si>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</si>
  <si>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</si>
  <si>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</si>
  <si>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</si>
  <si>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</si>
  <si>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</si>
  <si>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</si>
  <si>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</si>
  <si>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</si>
  <si>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</si>
  <si>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</si>
  <si>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</si>
  <si>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</si>
  <si>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</si>
  <si>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</si>
  <si>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</si>
  <si>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</si>
  <si>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</si>
  <si>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</si>
  <si>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</si>
  <si>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</si>
  <si>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</si>
  <si>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</si>
  <si>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</si>
  <si>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</si>
  <si>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</si>
  <si>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</si>
  <si>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</si>
  <si>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</si>
  <si>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</si>
  <si>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</si>
  <si>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</si>
  <si>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</si>
  <si>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</si>
  <si>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</si>
  <si>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</si>
  <si>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</si>
  <si>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</si>
  <si>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</si>
  <si>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</si>
  <si>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</si>
  <si>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</si>
  <si>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</si>
  <si>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</si>
  <si>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</si>
  <si>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</si>
  <si>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</si>
  <si>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</si>
  <si>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</si>
  <si>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</si>
  <si>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</si>
  <si>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</si>
  <si>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</si>
  <si>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</si>
  <si>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</si>
  <si>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</si>
  <si>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</si>
  <si>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</si>
  <si>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</si>
  <si>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</si>
  <si>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</si>
  <si>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</si>
  <si>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</si>
  <si>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</si>
  <si>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</si>
  <si>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</si>
  <si>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</si>
  <si>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</si>
  <si>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</si>
  <si>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</si>
  <si>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</si>
  <si>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</si>
  <si>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</si>
  <si>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</si>
  <si>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</si>
  <si>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</si>
  <si>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</si>
  <si>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</si>
  <si>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</si>
  <si>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</si>
  <si>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</si>
  <si>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</si>
  <si>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</si>
  <si>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</si>
  <si>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</si>
  <si>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</si>
  <si>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</si>
  <si>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</si>
  <si>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</si>
  <si>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</si>
  <si>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</si>
  <si>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</si>
  <si>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</si>
  <si>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</si>
  <si>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</si>
  <si>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</si>
  <si>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</si>
  <si>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</si>
  <si>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</si>
  <si>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</si>
  <si>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</si>
  <si>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</si>
  <si>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</si>
  <si>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</si>
  <si>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</si>
  <si>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</si>
  <si>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</si>
  <si>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</si>
  <si>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</si>
  <si>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</si>
  <si>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</si>
  <si>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</si>
  <si>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</si>
  <si>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</si>
  <si>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</si>
  <si>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</si>
  <si>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</si>
  <si>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</si>
  <si>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</si>
  <si>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</si>
  <si>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</si>
  <si>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</si>
  <si>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</si>
  <si>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</si>
  <si>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</si>
  <si>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</si>
  <si>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</si>
  <si>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</si>
  <si>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</si>
  <si>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</si>
  <si>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</si>
  <si>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</si>
  <si>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</si>
  <si>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</si>
  <si>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</si>
  <si>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</si>
  <si>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</si>
  <si>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</si>
  <si>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</si>
  <si>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</si>
  <si>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</si>
  <si>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</si>
  <si>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</si>
  <si>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</si>
  <si>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</si>
  <si>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</si>
  <si>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</si>
  <si>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</si>
  <si>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</si>
  <si>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</si>
  <si>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</si>
  <si>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</si>
  <si>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</si>
  <si>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</si>
  <si>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</si>
  <si>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</si>
  <si>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</si>
  <si>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</si>
  <si>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</si>
  <si>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</si>
  <si>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</si>
  <si>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</si>
  <si>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</si>
  <si>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</si>
  <si>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</si>
  <si>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</si>
  <si>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</si>
  <si>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</si>
  <si>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</si>
  <si>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</si>
  <si>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</si>
  <si>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</si>
  <si>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</si>
  <si>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</si>
  <si>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</si>
  <si>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</si>
  <si>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</si>
  <si>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</si>
  <si>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</si>
  <si>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</si>
  <si>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</si>
  <si>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</si>
  <si>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</si>
  <si>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</si>
  <si>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</si>
  <si>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</si>
  <si>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</si>
  <si>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</si>
  <si>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</si>
  <si>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</si>
  <si>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</si>
  <si>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</si>
  <si>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</si>
  <si>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</si>
  <si>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</si>
  <si>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</si>
  <si>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</si>
  <si>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</si>
  <si>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</si>
  <si>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</si>
  <si>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</si>
  <si>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</si>
  <si>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</si>
  <si>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</si>
  <si>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</si>
  <si>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</si>
  <si>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</si>
  <si>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</si>
  <si>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</si>
  <si>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</si>
  <si>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</si>
  <si>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</si>
  <si>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</si>
  <si>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</si>
  <si>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</si>
  <si>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</si>
  <si>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</si>
  <si>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</si>
  <si>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</si>
  <si>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</si>
  <si>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</si>
  <si>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</si>
  <si>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</si>
  <si>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</si>
  <si>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</si>
  <si>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</si>
  <si>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</si>
  <si>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</si>
  <si>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</si>
  <si>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</si>
  <si>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</si>
  <si>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</si>
  <si>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</si>
  <si>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</si>
  <si>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</si>
  <si>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</si>
  <si>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</si>
  <si>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</si>
  <si>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</si>
  <si>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</si>
  <si>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</si>
  <si>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</si>
  <si>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</si>
  <si>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</si>
  <si>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</si>
  <si>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</si>
  <si>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</si>
  <si>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</si>
  <si>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</si>
  <si>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</si>
  <si>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</si>
  <si>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</si>
  <si>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</si>
  <si>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</si>
  <si>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</si>
  <si>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</si>
  <si>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</si>
  <si>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</si>
  <si>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</si>
  <si>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</si>
  <si>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</si>
  <si>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</si>
  <si>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</si>
  <si>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</si>
  <si>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</si>
  <si>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</si>
  <si>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</si>
  <si>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</si>
  <si>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</si>
  <si>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</si>
  <si>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</si>
  <si>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</si>
  <si>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</si>
  <si>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</si>
  <si>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</si>
  <si>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</si>
  <si>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</si>
  <si>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</si>
  <si>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</si>
  <si>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</si>
  <si>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</si>
  <si>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</si>
  <si>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</si>
  <si>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</si>
  <si>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</si>
  <si>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</si>
  <si>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</si>
  <si>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</si>
  <si>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</si>
  <si>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</si>
  <si>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</si>
  <si>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</si>
  <si>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</si>
  <si>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</si>
  <si>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</si>
  <si>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</si>
  <si>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</si>
  <si>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</si>
  <si>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</si>
  <si>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</si>
  <si>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</si>
  <si>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</si>
  <si>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</si>
  <si>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</si>
  <si>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</si>
  <si>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</si>
  <si>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</si>
  <si>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</si>
  <si>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</si>
  <si>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</si>
  <si>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</si>
  <si>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</si>
  <si>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</si>
  <si>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</si>
  <si>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</si>
  <si>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</si>
  <si>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</si>
  <si>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</si>
  <si>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</si>
  <si>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</si>
  <si>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</si>
  <si>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</si>
  <si>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</si>
  <si>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</si>
  <si>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</si>
  <si>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</si>
  <si>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</si>
  <si>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</si>
  <si>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</si>
  <si>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</si>
  <si>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</si>
  <si>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</si>
  <si>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</si>
  <si>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</si>
  <si>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</si>
  <si>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</si>
  <si>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</si>
  <si>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</si>
  <si>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</si>
  <si>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</si>
  <si>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</si>
  <si>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</si>
  <si>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</si>
  <si>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</si>
  <si>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</si>
  <si>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</si>
  <si>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</si>
  <si>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</si>
  <si>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</si>
  <si>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</si>
  <si>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</si>
  <si>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</si>
  <si>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</si>
  <si>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</si>
  <si>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</si>
  <si>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</si>
  <si>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</si>
  <si>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</si>
  <si>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</si>
  <si>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</si>
  <si>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</si>
  <si>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</si>
  <si>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</si>
  <si>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</si>
  <si>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</si>
  <si>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</si>
  <si>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</si>
  <si>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</si>
  <si>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</si>
  <si>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</si>
  <si>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</si>
  <si>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</si>
  <si>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</si>
  <si>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</si>
  <si>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</si>
  <si>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</si>
  <si>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</si>
  <si>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</si>
  <si>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</si>
  <si>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</si>
  <si>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</si>
  <si>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</si>
  <si>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</si>
  <si>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</si>
  <si>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</si>
  <si>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</si>
  <si>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</si>
  <si>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</si>
  <si>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</si>
  <si>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</si>
  <si>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</si>
  <si>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</si>
  <si>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</si>
  <si>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</si>
  <si>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</si>
  <si>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</si>
  <si>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</si>
  <si>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</si>
  <si>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</si>
  <si>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</si>
  <si>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</si>
  <si>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</si>
  <si>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</si>
  <si>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</si>
  <si>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</si>
  <si>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</si>
  <si>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</si>
  <si>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</si>
  <si>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</si>
  <si>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</si>
  <si>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</si>
  <si>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</si>
  <si>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</si>
  <si>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</si>
  <si>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</si>
  <si>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</si>
  <si>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</si>
  <si>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</si>
  <si>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</si>
  <si>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</si>
  <si>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</si>
  <si>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</si>
  <si>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</si>
  <si>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</si>
  <si>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</si>
  <si>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</si>
  <si>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</si>
  <si>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</si>
  <si>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</si>
  <si>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</si>
  <si>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</si>
  <si>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</si>
  <si>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</si>
  <si>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</si>
  <si>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</si>
  <si>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</si>
  <si>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</si>
  <si>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</si>
  <si>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</si>
  <si>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</si>
  <si>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</si>
  <si>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</si>
  <si>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</si>
  <si>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</si>
  <si>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</si>
  <si>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</si>
  <si>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</si>
  <si>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</si>
  <si>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</si>
  <si>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</si>
  <si>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</si>
  <si>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</si>
  <si>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</si>
  <si>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</si>
  <si>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</si>
  <si>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</si>
  <si>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</si>
  <si>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</si>
  <si>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</si>
  <si>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</si>
  <si>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</si>
  <si>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</si>
  <si>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</si>
  <si>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</si>
  <si>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</si>
  <si>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</si>
  <si>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</si>
  <si>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</si>
  <si>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</si>
  <si>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</si>
  <si>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</si>
  <si>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</si>
  <si>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</si>
  <si>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</si>
  <si>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</si>
  <si>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</si>
  <si>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</si>
  <si>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</si>
  <si>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</si>
  <si>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</si>
  <si>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</si>
  <si>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</si>
  <si>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</si>
  <si>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</si>
  <si>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</si>
  <si>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</si>
  <si>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</si>
  <si>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</si>
  <si>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</si>
  <si>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</si>
  <si>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</si>
  <si>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</si>
  <si>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</si>
  <si>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</si>
  <si>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</si>
  <si>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</si>
  <si>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</si>
  <si>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</si>
  <si>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</si>
  <si>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</si>
  <si>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</si>
  <si>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</si>
  <si>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</si>
  <si>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</si>
  <si>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</si>
  <si>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</si>
  <si>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</si>
  <si>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</si>
  <si>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</si>
  <si>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</si>
  <si>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</si>
  <si>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</si>
  <si>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</si>
  <si>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</si>
  <si>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</si>
  <si>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</si>
  <si>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</si>
  <si>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</si>
  <si>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</si>
  <si>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</si>
  <si>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</si>
  <si>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</si>
  <si>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</si>
  <si>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</si>
  <si>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</si>
  <si>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</si>
  <si>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</si>
  <si>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</si>
  <si>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</si>
  <si>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</si>
  <si>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</si>
  <si>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</si>
  <si>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</si>
  <si>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</si>
  <si>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</si>
  <si>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</si>
  <si>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</si>
  <si>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</si>
  <si>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</si>
  <si>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</si>
  <si>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</si>
  <si>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</si>
  <si>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</si>
  <si>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</si>
  <si>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</si>
  <si>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</si>
  <si>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</si>
  <si>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</si>
  <si>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</si>
  <si>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</si>
  <si>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</si>
  <si>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</si>
  <si>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</si>
  <si>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</si>
  <si>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</si>
  <si>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</si>
  <si>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</si>
  <si>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</si>
  <si>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</si>
  <si>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</si>
  <si>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</si>
  <si>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</si>
  <si>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</si>
  <si>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</si>
  <si>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</si>
  <si>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</si>
  <si>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</si>
  <si>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</si>
  <si>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</si>
  <si>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</si>
  <si>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</si>
  <si>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</si>
  <si>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</si>
  <si>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</si>
  <si>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</si>
  <si>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</si>
  <si>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</si>
  <si>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</si>
  <si>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</si>
  <si>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</si>
  <si>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</si>
  <si>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</si>
  <si>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</si>
  <si>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</si>
  <si>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</si>
  <si>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</si>
  <si>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</si>
  <si>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</si>
  <si>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</si>
  <si>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</si>
  <si>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</si>
  <si>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</si>
  <si>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</si>
  <si>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</si>
  <si>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</si>
  <si>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</si>
  <si>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</si>
  <si>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</si>
  <si>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</si>
  <si>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</si>
  <si>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</si>
  <si>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</si>
  <si>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</si>
  <si>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</si>
  <si>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</si>
  <si>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</si>
  <si>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</si>
  <si>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</si>
  <si>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</si>
  <si>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</si>
  <si>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</si>
  <si>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</si>
  <si>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</si>
  <si>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</si>
  <si>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</si>
  <si>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</si>
  <si>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</si>
  <si>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</si>
  <si>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</si>
  <si>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</si>
  <si>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</si>
  <si>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</si>
  <si>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</si>
  <si>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</si>
  <si>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</si>
  <si>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</si>
  <si>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</si>
  <si>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</si>
  <si>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</si>
  <si>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</si>
  <si>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</si>
  <si>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</si>
  <si>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</si>
  <si>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</si>
  <si>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</si>
  <si>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</si>
  <si>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</si>
  <si>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</si>
  <si>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</si>
  <si>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</si>
  <si>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</si>
  <si>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</si>
  <si>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</si>
  <si>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</si>
  <si>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</si>
  <si>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</si>
  <si>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</si>
  <si>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</si>
  <si>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</si>
  <si>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</si>
  <si>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</si>
  <si>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</si>
  <si>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</si>
  <si>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</si>
  <si>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</si>
  <si>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</si>
  <si>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</si>
  <si>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</si>
  <si>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</si>
  <si>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</si>
  <si>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</si>
  <si>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</si>
  <si>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</si>
  <si>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</si>
  <si>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</si>
  <si>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</si>
  <si>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</si>
  <si>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</si>
  <si>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</si>
  <si>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</si>
  <si>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</si>
  <si>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</si>
  <si>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</si>
  <si>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</si>
  <si>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</si>
  <si>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</si>
  <si>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</si>
  <si>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</si>
  <si>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</si>
  <si>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</si>
  <si>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</si>
  <si>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</si>
  <si>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</si>
  <si>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</si>
  <si>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</si>
  <si>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</si>
  <si>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</si>
  <si>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</si>
  <si>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</si>
  <si>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</si>
  <si>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</si>
  <si>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</si>
  <si>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</si>
  <si>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</si>
  <si>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</si>
  <si>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</si>
  <si>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</si>
  <si>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</si>
  <si>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</si>
  <si>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</si>
  <si>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</si>
  <si>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</si>
  <si>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</si>
  <si>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</si>
  <si>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</si>
  <si>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</si>
  <si>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</si>
  <si>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</si>
  <si>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</si>
  <si>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</si>
  <si>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</si>
  <si>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</si>
  <si>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</si>
  <si>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</si>
  <si>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</si>
  <si>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</si>
  <si>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</si>
  <si>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</si>
  <si>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</si>
  <si>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</si>
  <si>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</si>
  <si>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</si>
  <si>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</si>
  <si>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</si>
  <si>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</si>
  <si>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</si>
  <si>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</si>
  <si>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</si>
  <si>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</si>
  <si>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</si>
  <si>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</si>
  <si>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</si>
  <si>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</si>
  <si>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</si>
  <si>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</si>
  <si>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</si>
  <si>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</si>
  <si>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</si>
  <si>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</si>
  <si>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</si>
  <si>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</si>
  <si>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</si>
  <si>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</si>
  <si>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</si>
  <si>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</si>
  <si>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</si>
  <si>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</si>
  <si>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</si>
  <si>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</si>
  <si>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</si>
  <si>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</si>
  <si>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</si>
  <si>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</si>
  <si>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</si>
  <si>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</si>
  <si>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</si>
  <si>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</si>
  <si>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</si>
  <si>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</si>
  <si>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</si>
  <si>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</si>
  <si>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</si>
  <si>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</si>
  <si>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</si>
  <si>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</si>
  <si>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</si>
  <si>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</si>
  <si>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</si>
  <si>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</si>
  <si>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</si>
  <si>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</si>
  <si>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</si>
  <si>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</si>
  <si>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</si>
  <si>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</si>
  <si>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</si>
  <si>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</si>
  <si>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</si>
  <si>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</si>
  <si>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</si>
  <si>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</si>
  <si>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</si>
  <si>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</si>
  <si>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</si>
  <si>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</si>
  <si>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</si>
  <si>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</si>
  <si>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</si>
  <si>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</si>
  <si>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</si>
  <si>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</si>
  <si>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</si>
  <si>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</si>
  <si>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</si>
  <si>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</si>
  <si>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</si>
  <si>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</si>
  <si>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</si>
  <si>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</si>
  <si>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</si>
  <si>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</si>
  <si>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</si>
  <si>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</si>
  <si>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</si>
  <si>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</si>
  <si>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</si>
  <si>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</si>
  <si>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</si>
  <si>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</si>
  <si>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</si>
  <si>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</si>
  <si>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</si>
  <si>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</si>
  <si>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</si>
  <si>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</si>
  <si>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</si>
  <si>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</si>
  <si>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</si>
  <si>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</si>
  <si>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</si>
  <si>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</si>
  <si>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</si>
  <si>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</si>
  <si>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</si>
  <si>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</si>
  <si>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</si>
  <si>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</si>
  <si>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</si>
  <si>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</si>
  <si>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</si>
  <si>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</si>
  <si>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</si>
  <si>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</si>
  <si>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</si>
  <si>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</si>
  <si>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</si>
  <si>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</si>
  <si>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</si>
  <si>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</si>
  <si>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</si>
  <si>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</si>
  <si>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</si>
  <si>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</si>
  <si>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</si>
  <si>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</si>
  <si>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</si>
  <si>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</si>
  <si>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</si>
  <si>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</si>
  <si>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</si>
  <si>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</si>
  <si>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</si>
  <si>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</si>
  <si>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</si>
  <si>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</si>
  <si>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</si>
  <si>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</si>
  <si>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</si>
  <si>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</si>
  <si>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</si>
  <si>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</si>
  <si>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</si>
  <si>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</si>
  <si>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</si>
  <si>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</si>
  <si>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</si>
  <si>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</si>
  <si>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</si>
  <si>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</si>
  <si>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</si>
  <si>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</si>
  <si>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</si>
  <si>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</si>
  <si>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</si>
  <si>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</si>
  <si>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</si>
  <si>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</si>
  <si>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</si>
  <si>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</si>
  <si>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</si>
  <si>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</si>
  <si>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</si>
  <si>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</si>
  <si>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</si>
  <si>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</si>
  <si>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</si>
  <si>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</si>
  <si>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</si>
  <si>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</si>
  <si>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</si>
  <si>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</si>
  <si>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</si>
  <si>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</si>
  <si>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</si>
  <si>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</si>
  <si>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</si>
  <si>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</si>
  <si>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</si>
  <si>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</si>
  <si>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</si>
  <si>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</si>
  <si>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</si>
  <si>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</si>
  <si>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</si>
  <si>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</si>
  <si>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</si>
  <si>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</si>
  <si>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</si>
  <si>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</si>
  <si>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</si>
  <si>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</si>
  <si>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</si>
  <si>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</si>
  <si>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</si>
  <si>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</si>
  <si>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</si>
  <si>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</si>
  <si>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</si>
  <si>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</si>
  <si>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</si>
  <si>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</si>
  <si>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</si>
  <si>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</si>
  <si>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</si>
  <si>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</si>
  <si>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</si>
  <si>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</si>
  <si>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</si>
  <si>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</si>
  <si>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</si>
  <si>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</si>
  <si>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</si>
  <si>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</si>
  <si>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</si>
  <si>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</si>
  <si>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</si>
  <si>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</si>
  <si>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</si>
  <si>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</si>
  <si>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</si>
  <si>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</si>
  <si>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</si>
  <si>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</si>
  <si>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</si>
  <si>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</si>
  <si>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</si>
  <si>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</si>
  <si>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</si>
  <si>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</si>
  <si>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</si>
  <si>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</si>
  <si>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</si>
  <si>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</si>
  <si>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</si>
  <si>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</si>
  <si>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</si>
  <si>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</si>
  <si>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</si>
  <si>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</si>
  <si>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</si>
  <si>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</si>
  <si>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</si>
  <si>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</si>
  <si>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</si>
  <si>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</si>
  <si>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</si>
  <si>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</si>
  <si>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</si>
  <si>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</si>
  <si>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</si>
  <si>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</si>
  <si>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</si>
  <si>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</si>
  <si>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</si>
  <si>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</si>
  <si>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</si>
  <si>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</si>
  <si>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</si>
  <si>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</si>
  <si>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</si>
  <si>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</si>
  <si>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</si>
  <si>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</si>
  <si>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</si>
  <si>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</si>
  <si>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</si>
  <si>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</si>
  <si>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</si>
  <si>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</si>
  <si>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</si>
  <si>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</si>
  <si>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</si>
  <si>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</si>
  <si>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</si>
  <si>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</si>
  <si>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</si>
  <si>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</si>
  <si>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</si>
  <si>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</si>
  <si>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</si>
  <si>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</si>
  <si>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</si>
  <si>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</si>
  <si>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</si>
  <si>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</si>
  <si>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</si>
  <si>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</si>
  <si>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</si>
  <si>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</si>
  <si>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</si>
  <si>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</si>
  <si>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</si>
  <si>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</si>
  <si>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</si>
  <si>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</si>
  <si>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</si>
  <si>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</si>
  <si>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</si>
  <si>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</si>
  <si>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</si>
  <si>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</si>
  <si>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</si>
  <si>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</si>
  <si>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</si>
  <si>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</si>
  <si>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</si>
  <si>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</si>
  <si>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</si>
  <si>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</si>
  <si>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</si>
  <si>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</si>
  <si>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</si>
  <si>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</si>
  <si>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</si>
  <si>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</si>
  <si>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</si>
  <si>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</si>
  <si>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</si>
  <si>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</si>
  <si>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</si>
  <si>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</si>
  <si>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</si>
  <si>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</si>
  <si>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</si>
  <si>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</si>
  <si>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</si>
  <si>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</si>
  <si>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</si>
  <si>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</si>
  <si>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</si>
  <si>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</si>
  <si>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</si>
  <si>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</si>
  <si>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</si>
  <si>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</si>
  <si>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</si>
  <si>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</si>
  <si>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</si>
  <si>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</si>
  <si>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</si>
  <si>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</si>
  <si>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</si>
  <si>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</si>
  <si>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</si>
  <si>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</si>
  <si>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</si>
  <si>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</si>
  <si>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</si>
  <si>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</si>
  <si>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</si>
  <si>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</si>
  <si>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</si>
  <si>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</si>
  <si>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</si>
  <si>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</si>
  <si>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</si>
  <si>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</si>
  <si>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</si>
  <si>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</si>
  <si>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</si>
  <si>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</si>
  <si>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</si>
  <si>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</si>
  <si>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</si>
  <si>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</si>
  <si>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</si>
  <si>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</si>
  <si>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</si>
  <si>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</si>
  <si>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</si>
  <si>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</si>
  <si>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</si>
  <si>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</si>
  <si>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</si>
  <si>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</si>
  <si>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</si>
  <si>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</si>
  <si>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</si>
  <si>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</si>
  <si>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</si>
  <si>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</si>
  <si>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</si>
  <si>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</si>
  <si>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</si>
  <si>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</si>
  <si>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</si>
  <si>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</si>
  <si>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</si>
  <si>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</si>
  <si>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</si>
  <si>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</si>
  <si>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</si>
  <si>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</si>
  <si>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</si>
  <si>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</si>
  <si>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</si>
  <si>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</si>
  <si>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</si>
  <si>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</si>
  <si>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</si>
  <si>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</si>
  <si>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</si>
  <si>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</si>
  <si>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</si>
  <si>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</si>
  <si>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</si>
  <si>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</si>
  <si>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</si>
  <si>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</si>
  <si>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</si>
  <si>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</si>
  <si>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</si>
  <si>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</si>
  <si>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</si>
  <si>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</si>
  <si>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</si>
  <si>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</si>
  <si>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</si>
  <si>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</si>
  <si>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</si>
  <si>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</si>
  <si>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</si>
  <si>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</si>
  <si>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</si>
  <si>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</si>
  <si>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</si>
  <si>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</si>
  <si>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</si>
  <si>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</si>
  <si>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</si>
  <si>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</si>
  <si>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</si>
  <si>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</si>
  <si>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</si>
  <si>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</si>
  <si>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</si>
  <si>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</si>
  <si>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</si>
  <si>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</si>
  <si>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</si>
  <si>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</si>
  <si>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</si>
  <si>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</si>
  <si>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</si>
  <si>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</si>
  <si>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</si>
  <si>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</si>
  <si>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</si>
  <si>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</si>
  <si>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</si>
  <si>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</si>
  <si>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</si>
  <si>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</si>
  <si>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</si>
  <si>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</si>
  <si>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</si>
  <si>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</si>
  <si>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</si>
  <si>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</si>
  <si>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</si>
  <si>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</si>
  <si>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</si>
  <si>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</si>
  <si>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</si>
  <si>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</si>
  <si>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</si>
  <si>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</si>
  <si>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</si>
  <si>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</si>
  <si>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</si>
  <si>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</si>
  <si>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</si>
  <si>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</si>
  <si>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</si>
  <si>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</si>
  <si>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</si>
  <si>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</si>
  <si>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</si>
  <si>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</si>
  <si>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</si>
  <si>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</si>
  <si>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</si>
  <si>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</si>
  <si>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</si>
  <si>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</si>
  <si>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</si>
  <si>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</si>
  <si>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</si>
  <si>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</si>
  <si>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</si>
  <si>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</si>
  <si>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</si>
  <si>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</si>
  <si>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</si>
  <si>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</si>
  <si>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</si>
  <si>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</si>
  <si>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</si>
  <si>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</si>
  <si>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</si>
  <si>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</si>
  <si>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</si>
  <si>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</si>
  <si>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</si>
  <si>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</si>
  <si>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</si>
  <si>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</si>
  <si>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</si>
  <si>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</si>
  <si>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</si>
  <si>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</si>
  <si>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</si>
  <si>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</si>
  <si>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</si>
  <si>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</si>
  <si>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</si>
  <si>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</si>
  <si>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</si>
  <si>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</si>
  <si>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</si>
  <si>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</si>
  <si>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</si>
  <si>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</si>
  <si>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</si>
  <si>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</si>
  <si>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</si>
  <si>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</si>
  <si>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</si>
  <si>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</si>
  <si>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</si>
  <si>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</si>
  <si>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</si>
  <si>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</si>
  <si>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</si>
  <si>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</si>
  <si>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</si>
  <si>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</si>
  <si>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</si>
  <si>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</si>
  <si>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</si>
  <si>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</si>
  <si>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</si>
  <si>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</si>
  <si>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</si>
  <si>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</si>
  <si>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</si>
  <si>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</si>
  <si>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</si>
  <si>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</si>
  <si>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</si>
  <si>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</si>
  <si>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</si>
  <si>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</si>
  <si>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</si>
  <si>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</si>
  <si>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</si>
  <si>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</si>
  <si>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</si>
  <si>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</si>
  <si>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</si>
  <si>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</si>
  <si>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</si>
  <si>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</si>
  <si>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</si>
  <si>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</si>
  <si>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</si>
  <si>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</si>
  <si>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</si>
  <si>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</si>
  <si>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</si>
  <si>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</si>
  <si>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</si>
  <si>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</si>
  <si>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</si>
  <si>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</si>
  <si>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</si>
  <si>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</si>
  <si>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</si>
  <si>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</si>
  <si>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</si>
  <si>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</si>
  <si>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</si>
  <si>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</si>
  <si>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</si>
  <si>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</si>
  <si>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</si>
  <si>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</si>
  <si>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</si>
  <si>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</si>
  <si>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</si>
  <si>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</si>
  <si>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</si>
  <si>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</si>
  <si>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</si>
  <si>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</si>
  <si>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</si>
  <si>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</si>
  <si>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</si>
  <si>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</si>
  <si>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</si>
  <si>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</si>
  <si>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</si>
  <si>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</si>
  <si>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</si>
  <si>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</si>
  <si>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</si>
  <si>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</si>
  <si>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</si>
  <si>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</si>
  <si>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</si>
  <si>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</si>
  <si>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</si>
  <si>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</si>
  <si>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</si>
  <si>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</si>
  <si>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</si>
  <si>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</si>
  <si>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</si>
  <si>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</si>
  <si>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</si>
  <si>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</si>
  <si>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</si>
  <si>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</si>
  <si>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</si>
  <si>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</si>
  <si>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</si>
  <si>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</si>
  <si>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</si>
  <si>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</si>
  <si>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</si>
  <si>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</si>
  <si>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</si>
  <si>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</si>
  <si>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</si>
  <si>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</si>
  <si>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</si>
  <si>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</si>
  <si>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</si>
  <si>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</si>
  <si>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</si>
  <si>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</si>
  <si>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</si>
  <si>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</si>
  <si>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</si>
  <si>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</si>
  <si>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</si>
  <si>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</si>
  <si>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</si>
  <si>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</si>
  <si>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</si>
  <si>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</si>
  <si>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</si>
  <si>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</si>
  <si>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</si>
  <si>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</si>
  <si>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</si>
  <si>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</si>
  <si>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</si>
  <si>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</si>
  <si>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</si>
  <si>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</si>
  <si>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</si>
  <si>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</si>
  <si>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</si>
  <si>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</si>
  <si>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</si>
  <si>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</si>
  <si>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</si>
  <si>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</si>
  <si>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</si>
  <si>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</si>
  <si>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</si>
  <si>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</si>
  <si>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</si>
  <si>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</si>
  <si>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</si>
  <si>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</si>
  <si>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</si>
  <si>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</si>
  <si>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</si>
  <si>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</si>
  <si>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</si>
  <si>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</si>
  <si>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</si>
  <si>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</si>
  <si>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</si>
  <si>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</si>
  <si>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</si>
  <si>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</si>
  <si>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</si>
  <si>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</si>
  <si>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</si>
  <si>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</si>
  <si>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</si>
  <si>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</si>
  <si>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</si>
  <si>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</si>
  <si>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</si>
  <si>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</si>
  <si>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</si>
  <si>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</si>
  <si>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</si>
  <si>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</si>
  <si>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</si>
  <si>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</si>
  <si>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</si>
  <si>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</si>
  <si>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</si>
  <si>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</si>
  <si>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</si>
  <si>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</si>
  <si>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</si>
  <si>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</si>
  <si>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</si>
  <si>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</si>
  <si>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</si>
  <si>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</si>
  <si>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</si>
  <si>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</si>
  <si>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</si>
  <si>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</si>
  <si>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</si>
  <si>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</si>
  <si>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</si>
  <si>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</si>
  <si>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</si>
  <si>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</si>
  <si>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</si>
  <si>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</si>
  <si>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</si>
  <si>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</si>
  <si>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</si>
  <si>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</si>
  <si>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</si>
  <si>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</si>
  <si>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</si>
  <si>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</si>
  <si>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</si>
  <si>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</si>
  <si>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</si>
  <si>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</si>
  <si>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</si>
  <si>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</si>
  <si>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</si>
  <si>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</si>
  <si>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</si>
  <si>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</si>
  <si>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</si>
  <si>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</si>
  <si>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</si>
  <si>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</si>
  <si>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</si>
  <si>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</si>
  <si>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</si>
  <si>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</si>
  <si>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</si>
  <si>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</si>
  <si>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</si>
  <si>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</si>
  <si>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</si>
  <si>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</si>
  <si>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</si>
  <si>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</si>
  <si>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</si>
  <si>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</si>
  <si>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</si>
  <si>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</si>
  <si>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</si>
  <si>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</si>
  <si>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</si>
  <si>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</si>
  <si>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</si>
  <si>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</si>
  <si>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</si>
  <si>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</si>
  <si>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</si>
  <si>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</si>
  <si>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</si>
  <si>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</si>
  <si>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</si>
  <si>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</si>
  <si>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</si>
  <si>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</si>
  <si>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</si>
  <si>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</si>
  <si>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</si>
  <si>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</si>
  <si>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</si>
  <si>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</si>
  <si>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</si>
  <si>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</si>
  <si>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</si>
  <si>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</si>
  <si>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</si>
  <si>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</si>
  <si>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</si>
  <si>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</si>
  <si>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</si>
  <si>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</si>
  <si>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</si>
  <si>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</si>
  <si>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</si>
  <si>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</si>
  <si>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</si>
  <si>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</si>
  <si>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</si>
  <si>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</si>
  <si>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</si>
  <si>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</si>
  <si>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</si>
  <si>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</si>
  <si>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</si>
  <si>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</si>
  <si>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</si>
  <si>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</si>
  <si>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</si>
  <si>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</si>
  <si>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</si>
  <si>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</si>
  <si>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</si>
  <si>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</si>
  <si>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</si>
  <si>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</si>
  <si>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</si>
  <si>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</si>
  <si>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</si>
  <si>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</si>
  <si>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</si>
  <si>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</si>
  <si>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</si>
  <si>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</si>
  <si>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</si>
  <si>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</si>
  <si>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</si>
  <si>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</si>
  <si>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</si>
  <si>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</si>
  <si>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</si>
  <si>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</si>
  <si>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</si>
  <si>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</si>
  <si>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</si>
  <si>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</si>
  <si>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</si>
  <si>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</si>
  <si>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</si>
  <si>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</si>
  <si>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</si>
  <si>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</si>
  <si>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</si>
  <si>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</si>
  <si>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</si>
  <si>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</si>
  <si>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</si>
  <si>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</si>
  <si>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</si>
  <si>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</si>
  <si>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</si>
  <si>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</si>
  <si>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</si>
  <si>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</si>
  <si>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</si>
  <si>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</si>
  <si>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</si>
  <si>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</si>
  <si>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</si>
  <si>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</si>
  <si>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</si>
  <si>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</si>
  <si>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</si>
  <si>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</si>
  <si>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</si>
  <si>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</si>
  <si>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</si>
  <si>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</si>
  <si>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</si>
  <si>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</si>
  <si>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</si>
  <si>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</si>
  <si>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</si>
  <si>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</si>
  <si>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</si>
  <si>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</si>
  <si>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</si>
  <si>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</si>
  <si>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</si>
  <si>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</si>
  <si>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</si>
  <si>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</si>
  <si>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</si>
  <si>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</si>
  <si>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</si>
  <si>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</si>
  <si>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</si>
  <si>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</si>
  <si>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</si>
  <si>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</si>
  <si>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</si>
  <si>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</si>
  <si>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</si>
  <si>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</si>
  <si>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</si>
  <si>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</si>
  <si>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</si>
  <si>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</si>
  <si>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</si>
  <si>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</si>
  <si>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</si>
  <si>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</si>
  <si>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</si>
  <si>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</si>
  <si>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</si>
  <si>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</si>
  <si>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</si>
  <si>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</si>
  <si>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</si>
  <si>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</si>
  <si>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</si>
  <si>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</si>
  <si>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</si>
  <si>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</si>
  <si>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</si>
  <si>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</si>
  <si>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</si>
  <si>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</si>
  <si>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</si>
  <si>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</si>
  <si>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</si>
  <si>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</si>
  <si>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</si>
  <si>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</si>
  <si>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</si>
  <si>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</si>
  <si>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</si>
  <si>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</si>
  <si>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</si>
  <si>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</si>
  <si>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</si>
  <si>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</si>
  <si>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</si>
  <si>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</si>
  <si>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</si>
  <si>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</si>
  <si>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</si>
  <si>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</si>
  <si>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</si>
  <si>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</si>
  <si>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</si>
  <si>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</si>
  <si>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</si>
  <si>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</si>
  <si>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</si>
  <si>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</si>
  <si>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</si>
  <si>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</si>
  <si>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</si>
  <si>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</si>
  <si>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</si>
  <si>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</si>
  <si>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</si>
  <si>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</si>
  <si>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</si>
  <si>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</si>
  <si>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</si>
  <si>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</si>
  <si>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</si>
  <si>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</si>
  <si>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</si>
  <si>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</si>
  <si>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</si>
  <si>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</si>
  <si>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</si>
  <si>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</si>
  <si>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</si>
  <si>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</si>
  <si>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</si>
  <si>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</si>
  <si>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</si>
  <si>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</si>
  <si>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</si>
  <si>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</si>
  <si>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</si>
  <si>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</si>
  <si>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</si>
  <si>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</si>
  <si>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</si>
  <si>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</si>
  <si>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</si>
  <si>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</si>
  <si>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</si>
  <si>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</si>
  <si>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</si>
  <si>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</si>
  <si>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</si>
  <si>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</si>
  <si>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</si>
  <si>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</si>
  <si>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</si>
  <si>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</si>
  <si>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</si>
  <si>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</si>
  <si>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</si>
  <si>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</si>
  <si>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</si>
  <si>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</si>
  <si>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</si>
  <si>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</si>
  <si>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</si>
  <si>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</si>
  <si>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</si>
  <si>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</si>
  <si>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</si>
  <si>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</si>
  <si>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</si>
  <si>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</si>
  <si>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</si>
  <si>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</si>
  <si>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</si>
  <si>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</si>
  <si>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</si>
  <si>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</si>
  <si>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</si>
  <si>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</si>
  <si>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</si>
  <si>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</si>
  <si>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</si>
  <si>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</si>
  <si>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</si>
  <si>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</si>
  <si>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</si>
  <si>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</si>
  <si>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</si>
  <si>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</si>
  <si>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</si>
  <si>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</si>
  <si>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</si>
  <si>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</si>
  <si>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</si>
  <si>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</si>
  <si>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</si>
  <si>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</si>
  <si>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</si>
  <si>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</si>
  <si>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</si>
  <si>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</si>
  <si>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</si>
  <si>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</si>
  <si>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</si>
  <si>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</si>
  <si>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</si>
  <si>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</si>
  <si>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</si>
  <si>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</si>
  <si>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</si>
  <si>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</si>
  <si>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</si>
  <si>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</si>
  <si>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</si>
  <si>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</si>
  <si>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</si>
  <si>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</si>
  <si>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</si>
  <si>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</si>
  <si>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</si>
  <si>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</si>
  <si>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</si>
  <si>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</si>
  <si>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</si>
  <si>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</si>
  <si>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</si>
  <si>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</si>
  <si>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</si>
  <si>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</si>
  <si>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</si>
  <si>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</si>
  <si>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</si>
  <si>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</si>
  <si>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</si>
  <si>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</si>
  <si>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</si>
  <si>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</si>
  <si>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</si>
  <si>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</si>
  <si>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</si>
  <si>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</si>
  <si>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</si>
  <si>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</si>
  <si>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</si>
  <si>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</si>
  <si>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</si>
  <si>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</si>
  <si>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</si>
  <si>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</si>
  <si>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</si>
  <si>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</si>
  <si>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</si>
  <si>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</si>
  <si>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</si>
  <si>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</si>
  <si>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</si>
  <si>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</si>
  <si>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</si>
  <si>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</si>
  <si>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</si>
  <si>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</si>
  <si>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</si>
  <si>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</si>
  <si>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</si>
  <si>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</si>
  <si>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</si>
  <si>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</si>
  <si>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</si>
  <si>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</si>
  <si>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</si>
  <si>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</si>
  <si>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</si>
  <si>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</si>
  <si>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</si>
  <si>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</si>
  <si>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</si>
  <si>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</si>
  <si>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</si>
  <si>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</si>
  <si>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</si>
  <si>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</si>
  <si>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</si>
  <si>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</si>
  <si>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</si>
  <si>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</si>
  <si>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</si>
  <si>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</si>
  <si>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</si>
  <si>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</si>
  <si>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</si>
  <si>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</si>
  <si>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</si>
  <si>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</si>
  <si>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</si>
  <si>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</si>
  <si>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</si>
  <si>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</si>
  <si>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</si>
  <si>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</si>
  <si>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</si>
  <si>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</si>
  <si>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</si>
  <si>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</si>
  <si>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</si>
  <si>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</si>
  <si>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</si>
  <si>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</si>
  <si>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</si>
  <si>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</si>
  <si>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</si>
  <si>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</si>
  <si>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</si>
  <si>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</si>
  <si>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</si>
  <si>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</si>
  <si>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</si>
  <si>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</si>
  <si>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</si>
  <si>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</si>
  <si>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</si>
  <si>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</si>
  <si>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</si>
  <si>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</si>
  <si>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</si>
  <si>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</si>
  <si>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</si>
  <si>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</si>
  <si>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</si>
  <si>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</si>
  <si>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</si>
  <si>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</si>
  <si>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</si>
  <si>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</si>
  <si>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</si>
  <si>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</si>
  <si>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</si>
  <si>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</si>
  <si>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</si>
  <si>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</si>
  <si>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</si>
  <si>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</si>
  <si>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</si>
  <si>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</si>
  <si>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</si>
  <si>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</si>
  <si>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</si>
  <si>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</si>
  <si>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</si>
  <si>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</si>
  <si>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</si>
  <si>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</si>
  <si>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</si>
  <si>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</si>
  <si>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</si>
  <si>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</si>
  <si>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</si>
  <si>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</si>
  <si>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</si>
  <si>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</si>
  <si>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</si>
  <si>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</si>
  <si>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</si>
  <si>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</si>
  <si>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</si>
  <si>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</si>
  <si>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</si>
  <si>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</si>
  <si>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</si>
  <si>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</si>
  <si>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</si>
  <si>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</si>
  <si>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</si>
  <si>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</si>
  <si>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</si>
  <si>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</si>
  <si>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</si>
  <si>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</si>
  <si>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</si>
  <si>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</si>
  <si>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</si>
  <si>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</si>
  <si>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</si>
  <si>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</si>
  <si>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</si>
  <si>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</si>
  <si>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</si>
  <si>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</si>
  <si>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</si>
  <si>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</si>
  <si>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</si>
  <si>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</si>
  <si>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</si>
  <si>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</si>
  <si>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</si>
  <si>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</si>
  <si>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</si>
  <si>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</si>
  <si>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</si>
  <si>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</si>
  <si>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</si>
  <si>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</si>
  <si>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</si>
  <si>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</si>
  <si>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</si>
  <si>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</si>
  <si>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</si>
  <si>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</si>
  <si>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</si>
  <si>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</si>
  <si>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</si>
  <si>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</si>
  <si>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</si>
  <si>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</si>
  <si>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</si>
  <si>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</si>
  <si>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</si>
  <si>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</si>
  <si>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</si>
  <si>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</si>
  <si>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</si>
  <si>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</si>
  <si>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</si>
  <si>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</si>
  <si>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</si>
  <si>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</si>
  <si>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</si>
  <si>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</si>
  <si>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</si>
  <si>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</si>
  <si>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</si>
  <si>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</si>
  <si>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</si>
  <si>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</si>
  <si>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</si>
  <si>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</si>
  <si>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</si>
  <si>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</si>
  <si>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</si>
  <si>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</si>
  <si>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</si>
  <si>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</si>
  <si>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</si>
  <si>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</si>
  <si>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</si>
  <si>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</si>
  <si>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</si>
  <si>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</si>
  <si>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</si>
  <si>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</si>
  <si>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</si>
  <si>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</si>
  <si>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</si>
  <si>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</si>
  <si>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</si>
  <si>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</si>
  <si>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</si>
  <si>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</si>
  <si>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</si>
  <si>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</si>
  <si>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</si>
  <si>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</si>
  <si>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</si>
  <si>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</si>
  <si>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</si>
  <si>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</si>
  <si>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</si>
  <si>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</si>
  <si>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</si>
  <si>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</si>
  <si>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</si>
  <si>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</si>
  <si>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</si>
  <si>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</si>
  <si>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</si>
  <si>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</si>
  <si>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</si>
  <si>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</si>
  <si>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</si>
  <si>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</si>
  <si>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</si>
  <si>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</si>
  <si>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</si>
  <si>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</si>
  <si>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</si>
  <si>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</si>
  <si>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</si>
  <si>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</si>
  <si>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</si>
  <si>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</si>
  <si>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</si>
  <si>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</si>
  <si>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</si>
  <si>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</si>
  <si>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</si>
  <si>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</si>
  <si>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</si>
  <si>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</si>
  <si>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</si>
  <si>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</si>
  <si>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</si>
  <si>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</si>
  <si>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</si>
  <si>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</si>
  <si>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</si>
  <si>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</si>
  <si>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</si>
  <si>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</si>
  <si>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</si>
  <si>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</si>
  <si>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</si>
  <si>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</si>
  <si>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</si>
  <si>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</si>
  <si>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</si>
  <si>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</si>
  <si>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</si>
  <si>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</si>
  <si>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</si>
  <si>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</si>
  <si>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</si>
  <si>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</si>
  <si>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</si>
  <si>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</si>
  <si>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</si>
  <si>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</si>
  <si>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</si>
  <si>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</si>
  <si>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</si>
  <si>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</si>
  <si>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</si>
  <si>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</si>
  <si>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</si>
  <si>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</si>
  <si>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</si>
  <si>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</si>
  <si>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</si>
  <si>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</si>
  <si>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</si>
  <si>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</si>
  <si>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</si>
  <si>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</si>
  <si>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</si>
  <si>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</si>
  <si>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</si>
  <si>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</si>
  <si>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</si>
  <si>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</si>
  <si>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</si>
  <si>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</si>
  <si>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</si>
  <si>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</si>
  <si>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</si>
  <si>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</si>
  <si>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</si>
  <si>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</si>
  <si>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</si>
  <si>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</si>
  <si>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</si>
  <si>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</si>
  <si>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</si>
  <si>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</si>
  <si>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</si>
  <si>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</si>
  <si>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</si>
  <si>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</si>
  <si>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</si>
  <si>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</si>
  <si>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</si>
  <si>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</si>
  <si>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</si>
  <si>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</si>
  <si>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</si>
  <si>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</si>
  <si>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</si>
  <si>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</si>
  <si>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</si>
  <si>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</si>
  <si>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</si>
  <si>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</si>
  <si>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</si>
  <si>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</si>
  <si>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</si>
  <si>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</si>
  <si>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</si>
  <si>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</si>
  <si>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</si>
  <si>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</si>
  <si>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</si>
  <si>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</si>
  <si>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</si>
  <si>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</si>
  <si>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</si>
  <si>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</si>
  <si>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</si>
  <si>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</si>
  <si>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</si>
  <si>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</si>
  <si>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</si>
  <si>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</si>
  <si>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</si>
  <si>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</si>
  <si>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</si>
  <si>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</si>
  <si>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</si>
  <si>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</si>
  <si>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</si>
  <si>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</si>
  <si>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</si>
  <si>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</si>
  <si>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</si>
  <si>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</si>
  <si>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</si>
  <si>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</si>
  <si>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</si>
  <si>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</si>
  <si>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</si>
  <si>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</si>
  <si>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</si>
  <si>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</si>
  <si>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</si>
  <si>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</si>
  <si>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</si>
  <si>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</si>
  <si>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</si>
  <si>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</si>
  <si>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</si>
  <si>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</si>
  <si>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</si>
  <si>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</si>
  <si>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</si>
  <si>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</si>
  <si>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</si>
  <si>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</si>
  <si>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</si>
  <si>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</si>
  <si>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</si>
  <si>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</si>
  <si>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</si>
  <si>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</si>
  <si>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</si>
  <si>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</si>
  <si>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</si>
  <si>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</si>
  <si>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</si>
  <si>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</si>
  <si>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</si>
  <si>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</si>
  <si>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</si>
  <si>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</si>
  <si>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</si>
  <si>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</si>
  <si>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</si>
  <si>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</si>
  <si>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</si>
  <si>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</si>
  <si>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</si>
  <si>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</si>
  <si>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</si>
  <si>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</si>
  <si>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</si>
  <si>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</si>
  <si>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</si>
  <si>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</si>
  <si>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</si>
  <si>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</si>
  <si>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</si>
  <si>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</si>
  <si>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</si>
  <si>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</si>
  <si>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</si>
  <si>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</si>
  <si>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</si>
  <si>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</si>
  <si>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</si>
  <si>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</si>
  <si>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</si>
  <si>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</si>
  <si>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</si>
  <si>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</si>
  <si>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</si>
  <si>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</si>
  <si>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</si>
  <si>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</si>
  <si>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</si>
  <si>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</si>
  <si>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</si>
  <si>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</si>
  <si>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</si>
  <si>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</si>
  <si>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</si>
  <si>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</si>
  <si>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</si>
  <si>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</si>
  <si>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</si>
  <si>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</si>
  <si>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</si>
  <si>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</si>
  <si>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</si>
  <si>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</si>
  <si>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</si>
  <si>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</si>
  <si>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</si>
  <si>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</si>
  <si>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</si>
  <si>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</si>
  <si>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</si>
  <si>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</si>
  <si>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</si>
  <si>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</si>
  <si>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</si>
  <si>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</si>
  <si>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</si>
  <si>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</si>
  <si>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</si>
  <si>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</si>
  <si>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</si>
  <si>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</si>
  <si>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</si>
  <si>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</si>
  <si>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</si>
  <si>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</si>
  <si>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</si>
  <si>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</si>
  <si>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</si>
  <si>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</si>
  <si>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</si>
  <si>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</si>
  <si>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</si>
  <si>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</si>
  <si>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</si>
  <si>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</si>
  <si>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</si>
  <si>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</si>
  <si>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</si>
  <si>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</si>
  <si>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</si>
  <si>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</si>
  <si>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</si>
  <si>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</si>
  <si>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</si>
  <si>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</si>
  <si>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</si>
  <si>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</si>
  <si>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</si>
  <si>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</si>
  <si>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</si>
  <si>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</si>
  <si>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</si>
  <si>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</si>
  <si>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</si>
  <si>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</si>
  <si>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</si>
  <si>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</si>
  <si>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</si>
  <si>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</si>
  <si>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</si>
  <si>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</si>
  <si>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</si>
  <si>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</si>
  <si>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</si>
  <si>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</si>
  <si>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</si>
  <si>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</si>
  <si>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</si>
  <si>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</si>
  <si>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</si>
  <si>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</si>
  <si>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</si>
  <si>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</si>
  <si>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</si>
  <si>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</si>
  <si>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</si>
  <si>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</si>
  <si>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</si>
  <si>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</si>
  <si>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</si>
  <si>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</si>
  <si>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</si>
  <si>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</si>
  <si>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</si>
  <si>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</si>
  <si>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</si>
  <si>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</si>
  <si>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</si>
  <si>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</si>
  <si>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</si>
  <si>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</si>
  <si>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</si>
  <si>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</si>
  <si>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</si>
  <si>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</si>
  <si>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</si>
  <si>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</si>
  <si>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</si>
  <si>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</si>
  <si>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</si>
  <si>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</si>
  <si>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</si>
  <si>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</si>
  <si>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</si>
  <si>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</si>
  <si>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</si>
  <si>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</si>
  <si>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</si>
  <si>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</si>
  <si>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</si>
  <si>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</si>
  <si>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</si>
  <si>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</si>
  <si>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</si>
  <si>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</si>
  <si>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</si>
  <si>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</si>
  <si>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</si>
  <si>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</si>
  <si>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</si>
  <si>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</si>
  <si>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</si>
  <si>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</si>
  <si>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</si>
  <si>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</si>
  <si>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</si>
  <si>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</si>
  <si>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</si>
  <si>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</si>
  <si>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</si>
  <si>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</si>
  <si>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</si>
  <si>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</si>
  <si>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</si>
  <si>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</si>
  <si>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</si>
  <si>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</si>
  <si>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</si>
  <si>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</si>
  <si>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</si>
  <si>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</si>
  <si>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</si>
  <si>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</si>
  <si>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</si>
  <si>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</si>
  <si>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</si>
  <si>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</si>
  <si>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</si>
  <si>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</si>
  <si>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</si>
  <si>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</si>
  <si>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</si>
  <si>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</si>
  <si>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</si>
  <si>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</si>
  <si>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</si>
  <si>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</si>
  <si>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</si>
  <si>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</si>
  <si>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</si>
  <si>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</si>
  <si>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</si>
  <si>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</si>
  <si>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</si>
  <si>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</si>
  <si>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</si>
  <si>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</si>
  <si>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</si>
  <si>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</si>
  <si>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</si>
  <si>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</si>
  <si>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</si>
  <si>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</si>
  <si>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</si>
  <si>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</si>
  <si>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</si>
  <si>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</si>
  <si>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</si>
  <si>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</si>
  <si>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</si>
  <si>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</si>
  <si>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</si>
  <si>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</si>
  <si>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</si>
  <si>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</si>
  <si>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</si>
  <si>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</si>
  <si>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</si>
  <si>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</si>
  <si>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</si>
  <si>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</si>
  <si>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</si>
  <si>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</si>
  <si>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</si>
  <si>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</si>
  <si>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</si>
  <si>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</si>
  <si>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</si>
  <si>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</si>
  <si>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</si>
  <si>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</si>
  <si>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</si>
  <si>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</si>
  <si>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</si>
  <si>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</si>
  <si>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</si>
  <si>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</si>
  <si>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</si>
  <si>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</si>
  <si>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</si>
  <si>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</si>
  <si>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</si>
  <si>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</si>
  <si>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</si>
  <si>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</si>
  <si>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</si>
  <si>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</si>
  <si>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</si>
  <si>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</si>
  <si>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</si>
  <si>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</si>
  <si>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</si>
  <si>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</si>
  <si>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</si>
  <si>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</si>
  <si>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</si>
  <si>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</si>
  <si>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</si>
  <si>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</si>
  <si>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</si>
  <si>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</si>
  <si>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</si>
  <si>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</si>
  <si>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</si>
  <si>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</si>
  <si>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</si>
  <si>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</si>
  <si>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</si>
  <si>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</si>
  <si>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</si>
  <si>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</si>
  <si>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</si>
  <si>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</si>
  <si>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</si>
  <si>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</si>
  <si>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</si>
  <si>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</si>
  <si>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</si>
  <si>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</si>
  <si>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</si>
  <si>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</si>
  <si>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</si>
  <si>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</si>
  <si>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</si>
  <si>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</si>
  <si>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</si>
  <si>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</si>
  <si>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</si>
  <si>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</si>
  <si>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</si>
  <si>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</si>
  <si>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</si>
  <si>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</si>
  <si>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</si>
  <si>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</si>
  <si>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</si>
  <si>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</si>
  <si>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</si>
  <si>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</si>
  <si>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</si>
  <si>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</si>
  <si>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</si>
  <si>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</si>
  <si>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</si>
  <si>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</si>
  <si>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</si>
  <si>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</si>
  <si>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</si>
  <si>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</si>
  <si>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</si>
  <si>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</si>
  <si>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</si>
  <si>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</si>
  <si>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</si>
  <si>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</si>
  <si>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</si>
  <si>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</si>
  <si>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</si>
  <si>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</si>
  <si>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</si>
  <si>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</si>
  <si>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</si>
  <si>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</si>
  <si>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</si>
  <si>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</si>
  <si>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</si>
  <si>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</si>
  <si>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</si>
  <si>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</si>
  <si>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</si>
  <si>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</si>
  <si>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</si>
  <si>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</si>
  <si>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</si>
  <si>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</si>
  <si>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</si>
  <si>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</si>
  <si>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</si>
  <si>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</si>
  <si>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</si>
  <si>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</si>
  <si>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</si>
  <si>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</si>
  <si>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</si>
  <si>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</si>
  <si>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</si>
  <si>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</si>
  <si>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</si>
  <si>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</si>
  <si>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</si>
  <si>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</si>
  <si>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</si>
  <si>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</si>
  <si>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</si>
  <si>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</si>
  <si>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</si>
  <si>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</si>
  <si>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</si>
  <si>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</si>
  <si>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</si>
  <si>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</si>
  <si>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</si>
  <si>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</si>
  <si>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</si>
  <si>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</si>
  <si>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</si>
  <si>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</si>
  <si>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</si>
  <si>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</si>
  <si>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</si>
  <si>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</si>
  <si>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</si>
  <si>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</si>
  <si>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</si>
  <si>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</si>
  <si>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</si>
  <si>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</si>
  <si>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</si>
  <si>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</si>
  <si>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</si>
  <si>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</si>
  <si>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</si>
  <si>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</si>
  <si>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</si>
  <si>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</si>
  <si>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</si>
  <si>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</si>
  <si>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</si>
  <si>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</si>
  <si>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</si>
  <si>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</si>
  <si>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</si>
  <si>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</si>
  <si>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</si>
  <si>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</si>
  <si>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</si>
  <si>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</si>
  <si>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</si>
  <si>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</si>
  <si>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</si>
  <si>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</si>
  <si>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</si>
  <si>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</si>
  <si>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</si>
  <si>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</si>
  <si>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</si>
  <si>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</si>
  <si>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</si>
  <si>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</si>
  <si>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</si>
  <si>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</si>
  <si>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</si>
  <si>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</si>
  <si>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</si>
  <si>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</si>
  <si>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</si>
  <si>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</si>
  <si>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</si>
  <si>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</si>
  <si>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</si>
  <si>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</si>
  <si>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</si>
  <si>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</si>
  <si>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</si>
  <si>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</si>
  <si>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</si>
  <si>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</si>
  <si>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</si>
  <si>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</si>
  <si>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</si>
  <si>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</si>
  <si>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</si>
  <si>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</si>
  <si>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</si>
  <si>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</si>
  <si>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</si>
  <si>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</si>
  <si>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</si>
  <si>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</si>
  <si>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</si>
  <si>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</si>
  <si>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</si>
  <si>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</si>
  <si>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</si>
  <si>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</si>
  <si>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</si>
  <si>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</si>
  <si>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</si>
  <si>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</si>
  <si>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</si>
  <si>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</si>
  <si>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</si>
  <si>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</si>
  <si>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</si>
  <si>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</si>
  <si>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</si>
  <si>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</si>
  <si>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</si>
  <si>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</si>
  <si>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</si>
  <si>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</si>
  <si>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</si>
  <si>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</si>
  <si>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</si>
  <si>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</si>
  <si>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</si>
  <si>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</si>
  <si>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</si>
  <si>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</si>
  <si>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</si>
  <si>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</si>
  <si>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</si>
  <si>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</si>
  <si>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</si>
  <si>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</si>
  <si>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</si>
  <si>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</si>
  <si>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</si>
  <si>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</si>
  <si>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</si>
  <si>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</si>
  <si>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</si>
  <si>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</si>
  <si>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</si>
  <si>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</si>
  <si>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</si>
  <si>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</si>
  <si>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</si>
  <si>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</si>
  <si>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</si>
  <si>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</si>
  <si>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</si>
  <si>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</si>
  <si>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</si>
  <si>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</si>
  <si>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</si>
  <si>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</si>
  <si>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</si>
  <si>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</si>
  <si>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</si>
  <si>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</si>
  <si>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</si>
  <si>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</si>
  <si>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</si>
  <si>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</si>
  <si>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</si>
  <si>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</si>
  <si>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</si>
  <si>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</si>
  <si>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</si>
  <si>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</si>
  <si>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</si>
  <si>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</si>
  <si>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</si>
  <si>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</si>
  <si>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</si>
  <si>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</si>
  <si>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</si>
  <si>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</si>
  <si>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</si>
  <si>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</si>
  <si>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</si>
  <si>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</si>
  <si>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</si>
  <si>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</si>
  <si>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</si>
  <si>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</si>
  <si>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</si>
  <si>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</si>
  <si>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</si>
  <si>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</si>
  <si>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</si>
  <si>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</si>
  <si>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</si>
  <si>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</si>
  <si>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</si>
  <si>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</si>
  <si>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</si>
  <si>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</si>
  <si>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</si>
  <si>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</si>
  <si>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</si>
  <si>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</si>
  <si>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</si>
  <si>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</si>
  <si>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</si>
  <si>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</si>
  <si>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</si>
  <si>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</si>
  <si>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</si>
  <si>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</si>
  <si>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</si>
  <si>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</si>
  <si>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</si>
  <si>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</si>
  <si>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</si>
  <si>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</si>
  <si>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</si>
  <si>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</si>
  <si>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</si>
  <si>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</si>
  <si>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</si>
  <si>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</si>
  <si>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</si>
  <si>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</si>
  <si>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</si>
  <si>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</si>
  <si>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</si>
  <si>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</si>
  <si>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</si>
  <si>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</si>
  <si>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</si>
  <si>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</si>
  <si>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</si>
  <si>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</si>
  <si>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</si>
  <si>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</si>
  <si>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</si>
  <si>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</si>
  <si>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</si>
  <si>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</si>
  <si>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</si>
  <si>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</si>
  <si>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</si>
  <si>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</si>
  <si>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</si>
  <si>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</si>
  <si>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</si>
  <si>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</si>
  <si>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</si>
  <si>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</si>
  <si>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</si>
  <si>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</si>
  <si>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</si>
  <si>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</si>
  <si>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</si>
  <si>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</si>
  <si>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</si>
  <si>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</si>
  <si>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</si>
  <si>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</si>
  <si>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</si>
  <si>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</si>
  <si>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</si>
  <si>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</si>
  <si>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</si>
  <si>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</si>
  <si>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</si>
  <si>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</si>
  <si>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</si>
  <si>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</si>
  <si>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</si>
  <si>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</si>
  <si>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</si>
  <si>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</si>
  <si>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</si>
  <si>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</si>
  <si>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</si>
  <si>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</si>
  <si>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</si>
  <si>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</si>
  <si>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</si>
  <si>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</si>
  <si>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</si>
  <si>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</si>
  <si>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</si>
  <si>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</si>
  <si>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</si>
  <si>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</si>
  <si>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</si>
  <si>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</si>
  <si>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</si>
  <si>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</si>
  <si>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</si>
  <si>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</si>
  <si>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</si>
  <si>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</si>
  <si>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</si>
  <si>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</si>
  <si>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</si>
  <si>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</si>
  <si>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</si>
  <si>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</si>
  <si>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</si>
  <si>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</si>
  <si>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</si>
  <si>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</si>
  <si>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</si>
  <si>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</si>
  <si>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</si>
  <si>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</si>
  <si>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</si>
  <si>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</si>
  <si>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</si>
  <si>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</si>
  <si>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</si>
  <si>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</si>
  <si>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</si>
  <si>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</si>
  <si>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</si>
  <si>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</si>
  <si>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</si>
  <si>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</si>
  <si>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</si>
  <si>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</si>
  <si>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</si>
  <si>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</si>
  <si>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</si>
  <si>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</si>
  <si>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</si>
  <si>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</si>
  <si>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</si>
  <si>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</si>
  <si>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</si>
  <si>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</si>
  <si>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</si>
  <si>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</si>
  <si>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</si>
  <si>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</si>
  <si>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</si>
  <si>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</si>
  <si>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</si>
  <si>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</si>
  <si>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</si>
  <si>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</si>
  <si>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</si>
  <si>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</si>
  <si>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</si>
  <si>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</si>
  <si>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</si>
  <si>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</si>
  <si>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</si>
  <si>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</si>
  <si>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</si>
  <si>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</si>
  <si>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</si>
  <si>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</si>
  <si>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</si>
  <si>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</si>
  <si>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</si>
  <si>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</si>
  <si>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</si>
  <si>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</si>
  <si>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</si>
  <si>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</si>
  <si>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</si>
  <si>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</si>
  <si>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</si>
  <si>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</si>
  <si>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</si>
  <si>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</si>
  <si>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</si>
  <si>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</si>
  <si>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</si>
  <si>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</si>
  <si>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</si>
  <si>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</si>
  <si>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</si>
  <si>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</si>
  <si>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</si>
  <si>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</si>
  <si>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</si>
  <si>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</si>
  <si>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</si>
  <si>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</si>
  <si>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</si>
  <si>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</si>
  <si>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</si>
  <si>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</si>
  <si>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</si>
  <si>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</si>
  <si>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</si>
  <si>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</si>
  <si>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</si>
  <si>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</si>
  <si>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</si>
  <si>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</si>
  <si>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</si>
  <si>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</si>
  <si>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</si>
  <si>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</si>
  <si>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</si>
  <si>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</si>
  <si>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</si>
  <si>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</si>
  <si>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</si>
  <si>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</si>
  <si>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</si>
  <si>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</si>
  <si>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</si>
  <si>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</si>
  <si>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</si>
  <si>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</si>
  <si>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</si>
  <si>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</si>
  <si>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</si>
  <si>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</si>
  <si>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</si>
  <si>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</si>
  <si>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</si>
  <si>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</si>
  <si>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</si>
  <si>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</si>
  <si>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</si>
  <si>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</si>
  <si>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</si>
  <si>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</si>
  <si>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</si>
  <si>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</si>
  <si>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</si>
  <si>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</si>
  <si>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</si>
  <si>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</si>
  <si>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</si>
  <si>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</si>
  <si>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</si>
  <si>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</si>
  <si>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</si>
  <si>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</si>
  <si>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</si>
  <si>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</si>
  <si>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</si>
  <si>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</si>
  <si>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</si>
  <si>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</si>
  <si>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</si>
  <si>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</si>
  <si>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</si>
  <si>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</si>
  <si>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</si>
  <si>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</si>
  <si>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</si>
  <si>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</si>
  <si>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</si>
  <si>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</si>
  <si>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</si>
  <si>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</si>
  <si>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</si>
  <si>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</si>
  <si>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</si>
  <si>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</si>
  <si>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</si>
  <si>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</si>
  <si>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</si>
  <si>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</si>
  <si>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</si>
  <si>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</si>
  <si>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</si>
  <si>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</si>
  <si>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</si>
  <si>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</si>
  <si>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</si>
  <si>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</si>
  <si>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</si>
  <si>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</si>
  <si>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</si>
  <si>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</si>
  <si>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</si>
  <si>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</si>
  <si>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</si>
  <si>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</si>
  <si>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</si>
  <si>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</si>
  <si>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</si>
  <si>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</si>
  <si>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</si>
  <si>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</si>
  <si>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</si>
  <si>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</si>
  <si>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</si>
  <si>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</si>
  <si>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</si>
  <si>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</si>
  <si>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</si>
  <si>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</si>
  <si>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</si>
  <si>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</si>
  <si>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</si>
  <si>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</si>
  <si>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</si>
  <si>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</si>
  <si>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</si>
  <si>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</si>
  <si>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</si>
  <si>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</si>
  <si>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</si>
  <si>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</si>
  <si>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</si>
  <si>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</si>
  <si>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</si>
  <si>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</si>
  <si>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</si>
  <si>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</si>
  <si>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</si>
  <si>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</si>
  <si>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</si>
  <si>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</si>
  <si>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</si>
  <si>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</si>
  <si>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</si>
  <si>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</si>
  <si>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</si>
  <si>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</si>
  <si>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</si>
  <si>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</si>
  <si>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</si>
  <si>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</si>
  <si>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</si>
  <si>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</si>
  <si>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</si>
  <si>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</si>
  <si>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</si>
  <si>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</si>
  <si>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</si>
  <si>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</si>
  <si>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</si>
  <si>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</si>
  <si>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</si>
  <si>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</si>
  <si>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</si>
  <si>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</si>
  <si>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</si>
  <si>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</si>
  <si>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</si>
  <si>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</si>
  <si>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</si>
  <si>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</si>
  <si>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</si>
  <si>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</si>
  <si>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</si>
  <si>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</si>
  <si>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</si>
  <si>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</si>
  <si>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</si>
  <si>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</si>
  <si>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</si>
  <si>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</si>
  <si>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</si>
  <si>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</si>
  <si>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</si>
  <si>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</si>
  <si>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</si>
  <si>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</si>
  <si>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</si>
  <si>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</si>
  <si>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</si>
  <si>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</si>
  <si>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</si>
  <si>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</si>
  <si>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</si>
  <si>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</si>
  <si>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</si>
  <si>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</si>
  <si>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</si>
  <si>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</si>
  <si>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</si>
  <si>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</si>
  <si>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</si>
  <si>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</si>
  <si>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</si>
  <si>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</si>
  <si>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</si>
  <si>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</si>
  <si>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</si>
  <si>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</si>
  <si>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</si>
  <si>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</si>
  <si>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</si>
  <si>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</si>
  <si>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</si>
  <si>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</si>
  <si>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</si>
  <si>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</si>
  <si>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</si>
  <si>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</si>
  <si>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</si>
  <si>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</si>
  <si>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</si>
  <si>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</si>
  <si>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</si>
  <si>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</si>
  <si>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</si>
  <si>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</si>
  <si>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</si>
  <si>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</si>
  <si>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</si>
  <si>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</si>
  <si>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</si>
  <si>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</si>
  <si>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</si>
  <si>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</si>
  <si>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</si>
  <si>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</si>
  <si>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</si>
  <si>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</si>
  <si>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</si>
  <si>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</si>
  <si>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</si>
  <si>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</si>
  <si>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</si>
  <si>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</si>
  <si>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</si>
  <si>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</si>
  <si>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</si>
  <si>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</si>
  <si>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</si>
  <si>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</si>
  <si>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</si>
  <si>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</si>
  <si>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</si>
  <si>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</si>
  <si>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</si>
  <si>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</si>
  <si>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</si>
  <si>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</si>
  <si>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</si>
  <si>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</si>
  <si>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</si>
  <si>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</si>
  <si>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</si>
  <si>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</si>
  <si>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</si>
  <si>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</si>
  <si>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</si>
  <si>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</si>
  <si>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</si>
  <si>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</si>
  <si>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</si>
  <si>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</si>
  <si>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</si>
  <si>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</si>
  <si>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</si>
  <si>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</si>
  <si>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</si>
  <si>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</si>
  <si>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</si>
  <si>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</si>
  <si>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</si>
  <si>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</si>
  <si>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</si>
  <si>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</si>
  <si>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</si>
  <si>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</si>
  <si>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</si>
  <si>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</si>
  <si>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</si>
  <si>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</si>
  <si>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</si>
  <si>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</si>
  <si>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</si>
  <si>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</si>
  <si>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</si>
  <si>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</si>
  <si>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</si>
  <si>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</si>
  <si>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</si>
  <si>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</si>
  <si>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</si>
  <si>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</si>
  <si>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</si>
  <si>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</si>
  <si>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</si>
  <si>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</si>
  <si>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</si>
  <si>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</si>
  <si>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</si>
  <si>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</si>
  <si>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</si>
  <si>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</si>
  <si>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</si>
  <si>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</si>
  <si>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</si>
  <si>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</si>
  <si>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</si>
  <si>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</si>
  <si>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</si>
  <si>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</si>
  <si>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</si>
  <si>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</si>
  <si>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</si>
  <si>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</si>
  <si>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</si>
  <si>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</si>
  <si>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</si>
  <si>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</si>
  <si>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</si>
  <si>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</si>
  <si>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</si>
  <si>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</si>
  <si>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</si>
  <si>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</si>
  <si>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</si>
  <si>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</si>
  <si>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</si>
  <si>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</si>
  <si>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</si>
  <si>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</si>
  <si>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</si>
  <si>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</si>
  <si>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</si>
  <si>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</si>
  <si>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</si>
  <si>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</si>
  <si>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</si>
  <si>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</si>
  <si>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</si>
  <si>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</si>
  <si>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</si>
  <si>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</si>
  <si>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</si>
  <si>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</si>
  <si>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</si>
  <si>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</si>
  <si>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</si>
  <si>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</si>
  <si>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</si>
  <si>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</si>
  <si>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</si>
  <si>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</si>
  <si>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</si>
  <si>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</si>
  <si>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</si>
  <si>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</si>
  <si>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</si>
  <si>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</si>
  <si>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</si>
  <si>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</si>
  <si>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</si>
  <si>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</si>
  <si>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</si>
  <si>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</si>
  <si>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</si>
  <si>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</si>
  <si>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</si>
  <si>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</si>
  <si>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</si>
  <si>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</si>
  <si>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</si>
  <si>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</si>
  <si>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</si>
  <si>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</si>
  <si>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</si>
  <si>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</si>
  <si>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</si>
  <si>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</si>
  <si>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</si>
  <si>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</si>
  <si>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</si>
  <si>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</si>
  <si>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</si>
  <si>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</si>
  <si>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</si>
  <si>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</si>
  <si>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</si>
  <si>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</si>
  <si>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</si>
  <si>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</si>
  <si>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</si>
  <si>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</si>
  <si>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</si>
  <si>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</si>
  <si>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</si>
  <si>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</si>
  <si>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</si>
  <si>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</si>
  <si>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</si>
  <si>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</si>
  <si>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</si>
  <si>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</si>
  <si>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</si>
  <si>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</si>
  <si>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</si>
  <si>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</si>
  <si>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</si>
  <si>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</si>
  <si>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</si>
  <si>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</si>
  <si>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</si>
  <si>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</si>
  <si>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</si>
  <si>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</si>
  <si>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</si>
  <si>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</si>
  <si>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</si>
  <si>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</si>
  <si>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</si>
  <si>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</si>
  <si>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</si>
  <si>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</si>
  <si>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</si>
  <si>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</si>
  <si>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</si>
  <si>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</si>
  <si>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</si>
  <si>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</si>
  <si>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</si>
  <si>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</si>
  <si>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</si>
  <si>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</si>
  <si>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</si>
  <si>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</si>
  <si>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</si>
  <si>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</si>
  <si>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</si>
  <si>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</si>
  <si>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</si>
  <si>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</si>
  <si>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</si>
  <si>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</si>
  <si>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</si>
  <si>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</si>
  <si>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</si>
  <si>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</si>
  <si>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</si>
  <si>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</si>
  <si>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</si>
  <si>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</si>
  <si>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</si>
  <si>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</si>
  <si>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</si>
  <si>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</si>
  <si>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</si>
  <si>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</si>
  <si>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</si>
  <si>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</si>
  <si>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</si>
  <si>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</si>
  <si>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</si>
  <si>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</si>
  <si>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</si>
  <si>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</si>
  <si>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</si>
  <si>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</si>
  <si>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</si>
  <si>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</si>
  <si>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</si>
  <si>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</si>
  <si>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</si>
  <si>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</si>
  <si>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</si>
  <si>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</si>
  <si>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</si>
  <si>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</si>
  <si>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</si>
  <si>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</si>
  <si>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</si>
  <si>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</si>
  <si>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</si>
  <si>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</si>
  <si>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</si>
  <si>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</si>
  <si>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</si>
  <si>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</si>
  <si>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</si>
  <si>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</si>
  <si>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</si>
  <si>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</si>
  <si>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</si>
  <si>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</si>
  <si>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</si>
  <si>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</si>
  <si>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</si>
  <si>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</si>
  <si>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</si>
  <si>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</si>
  <si>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</si>
  <si>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</si>
  <si>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</si>
  <si>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</si>
  <si>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</si>
  <si>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</si>
  <si>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</si>
  <si>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</si>
  <si>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</si>
  <si>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</si>
  <si>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</si>
  <si>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</si>
  <si>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</si>
  <si>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</si>
  <si>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</si>
  <si>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</si>
  <si>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</si>
  <si>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</si>
  <si>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</si>
  <si>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</si>
  <si>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</si>
  <si>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</si>
  <si>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</si>
  <si>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</si>
  <si>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</si>
  <si>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</si>
  <si>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</si>
  <si>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</si>
  <si>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</si>
  <si>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</si>
  <si>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</si>
  <si>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</si>
  <si>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</si>
  <si>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</si>
  <si>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</si>
  <si>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</si>
  <si>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</si>
  <si>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</si>
  <si>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</si>
  <si>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</si>
  <si>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</si>
  <si>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</si>
  <si>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</si>
  <si>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</si>
  <si>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</si>
  <si>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</si>
  <si>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</si>
  <si>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</si>
  <si>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</si>
  <si>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</si>
  <si>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</si>
  <si>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</si>
  <si>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</si>
  <si>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</si>
  <si>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</si>
  <si>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</si>
  <si>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</si>
  <si>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</si>
  <si>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</si>
  <si>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</si>
  <si>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</si>
  <si>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</si>
  <si>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</si>
  <si>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</si>
  <si>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</si>
  <si>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</si>
  <si>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</si>
  <si>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</si>
  <si>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</si>
  <si>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</si>
  <si>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</si>
  <si>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</si>
  <si>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</si>
  <si>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</si>
  <si>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</si>
  <si>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</si>
  <si>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</si>
  <si>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</si>
  <si>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</si>
  <si>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</si>
  <si>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</si>
  <si>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</si>
  <si>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</si>
  <si>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</si>
  <si>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</si>
  <si>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</si>
  <si>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</si>
  <si>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</si>
  <si>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</si>
  <si>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</si>
  <si>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</si>
  <si>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</si>
  <si>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</si>
  <si>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</si>
  <si>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</si>
  <si>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</si>
  <si>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</si>
  <si>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</si>
  <si>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</si>
  <si>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</si>
  <si>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</si>
  <si>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</si>
  <si>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</si>
  <si>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</si>
  <si>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</si>
  <si>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</si>
  <si>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</si>
  <si>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</si>
  <si>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</si>
  <si>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</si>
  <si>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</si>
  <si>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</si>
  <si>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</si>
  <si>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</si>
  <si>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</si>
  <si>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</si>
  <si>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</si>
  <si>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</si>
  <si>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</si>
  <si>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</si>
  <si>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</si>
  <si>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</si>
  <si>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</si>
  <si>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</si>
  <si>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</si>
  <si>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</si>
  <si>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</si>
  <si>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</si>
  <si>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</si>
  <si>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</si>
  <si>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</si>
  <si>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</si>
  <si>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</si>
  <si>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</si>
  <si>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</si>
  <si>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</si>
  <si>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</si>
  <si>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</si>
  <si>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</si>
  <si>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</si>
  <si>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</si>
  <si>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</si>
  <si>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</si>
  <si>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</si>
  <si>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</si>
  <si>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</si>
  <si>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</si>
  <si>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</si>
  <si>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</si>
  <si>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</si>
  <si>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</si>
  <si>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</si>
  <si>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</si>
  <si>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</si>
  <si>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</si>
  <si>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</si>
  <si>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</si>
  <si>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</si>
  <si>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</si>
  <si>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</si>
  <si>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</si>
  <si>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</si>
  <si>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</si>
  <si>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</si>
  <si>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</si>
  <si>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</si>
  <si>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</si>
  <si>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</si>
  <si>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</si>
  <si>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</si>
  <si>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</si>
  <si>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</si>
  <si>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</si>
  <si>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</si>
  <si>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</si>
  <si>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</si>
  <si>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</si>
  <si>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</si>
  <si>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</si>
  <si>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</si>
  <si>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</si>
  <si>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</si>
  <si>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</si>
  <si>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</si>
  <si>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</si>
  <si>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</si>
  <si>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</si>
  <si>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</si>
  <si>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</si>
  <si>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</si>
  <si>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</si>
  <si>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</si>
  <si>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</si>
  <si>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</si>
  <si>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</si>
  <si>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</si>
  <si>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</si>
  <si>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</si>
  <si>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</si>
  <si>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</si>
  <si>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</si>
  <si>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</si>
  <si>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</si>
  <si>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</si>
  <si>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</si>
  <si>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</si>
  <si>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</si>
  <si>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</si>
  <si>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</si>
  <si>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</si>
  <si>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</si>
  <si>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</si>
  <si>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</si>
  <si>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</si>
  <si>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</si>
  <si>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</si>
  <si>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</si>
  <si>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</si>
  <si>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</si>
  <si>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</si>
  <si>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</si>
  <si>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</si>
  <si>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</si>
  <si>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</si>
  <si>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</si>
  <si>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</si>
  <si>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</si>
  <si>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</si>
  <si>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</si>
  <si>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</si>
  <si>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</si>
  <si>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</si>
  <si>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</si>
  <si>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</si>
  <si>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</si>
  <si>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</si>
  <si>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</si>
  <si>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</si>
  <si>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</si>
  <si>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</si>
  <si>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</si>
  <si>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</si>
  <si>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</si>
  <si>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</si>
  <si>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</si>
  <si>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</si>
  <si>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</si>
  <si>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</si>
  <si>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</si>
  <si>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</si>
  <si>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</si>
  <si>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</si>
  <si>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</si>
  <si>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</si>
  <si>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</si>
  <si>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</si>
  <si>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</si>
  <si>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</si>
  <si>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</si>
  <si>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</si>
  <si>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</si>
  <si>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</si>
  <si>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</si>
  <si>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</si>
  <si>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</si>
  <si>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</si>
  <si>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</si>
  <si>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</si>
  <si>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</si>
  <si>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</si>
  <si>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</si>
  <si>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</si>
  <si>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</si>
  <si>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</si>
  <si>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</si>
  <si>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</si>
  <si>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</si>
  <si>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</si>
  <si>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</si>
  <si>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</si>
  <si>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</si>
  <si>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</si>
  <si>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</si>
  <si>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</si>
  <si>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</si>
  <si>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</si>
  <si>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</si>
  <si>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</si>
  <si>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</si>
  <si>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</si>
  <si>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</si>
  <si>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</si>
  <si>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</si>
  <si>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</si>
  <si>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</si>
  <si>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</si>
  <si>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</si>
  <si>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</si>
  <si>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</si>
  <si>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</si>
  <si>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</si>
  <si>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</si>
  <si>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</si>
  <si>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</si>
  <si>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</si>
  <si>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</si>
  <si>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</si>
  <si>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</si>
  <si>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</si>
  <si>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</si>
  <si>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</si>
  <si>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</si>
  <si>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</si>
  <si>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</si>
  <si>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</si>
  <si>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</si>
  <si>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</si>
  <si>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</si>
  <si>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</si>
  <si>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</si>
  <si>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</si>
  <si>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</si>
  <si>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</si>
  <si>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</si>
  <si>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</si>
  <si>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</si>
  <si>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</si>
  <si>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</si>
  <si>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</si>
  <si>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</si>
  <si>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</si>
  <si>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</si>
  <si>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</si>
  <si>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</si>
  <si>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</si>
  <si>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</si>
  <si>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</si>
  <si>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</si>
  <si>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</si>
  <si>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</si>
  <si>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</si>
  <si>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</si>
  <si>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</si>
  <si>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</si>
  <si>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</si>
  <si>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</si>
  <si>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</si>
  <si>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</si>
  <si>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</si>
  <si>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</si>
  <si>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</si>
  <si>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</si>
  <si>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</si>
  <si>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</si>
  <si>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</si>
  <si>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</si>
  <si>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</si>
  <si>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</si>
  <si>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</si>
  <si>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</si>
  <si>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</si>
  <si>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</si>
  <si>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</si>
  <si>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</si>
  <si>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</si>
  <si>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</si>
  <si>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</si>
  <si>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</si>
  <si>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</si>
  <si>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</si>
  <si>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</si>
  <si>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</si>
  <si>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</si>
  <si>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</si>
  <si>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</si>
  <si>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</si>
  <si>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</si>
  <si>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</si>
  <si>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</si>
  <si>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</si>
  <si>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</si>
  <si>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</si>
  <si>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</si>
  <si>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</si>
  <si>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</si>
  <si>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</si>
  <si>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</si>
  <si>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</si>
  <si>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</si>
  <si>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</si>
  <si>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</si>
  <si>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</si>
  <si>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</si>
  <si>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</si>
  <si>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</si>
  <si>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</si>
  <si>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</si>
  <si>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</si>
  <si>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</si>
  <si>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</si>
  <si>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</si>
  <si>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</si>
  <si>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</si>
  <si>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</si>
  <si>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</si>
  <si>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</si>
  <si>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</si>
  <si>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</si>
  <si>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</si>
  <si>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</si>
  <si>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</si>
  <si>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</si>
  <si>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</si>
  <si>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</si>
  <si>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</si>
  <si>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</si>
  <si>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</si>
  <si>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</si>
  <si>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</si>
  <si>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</si>
  <si>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</si>
  <si>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</si>
  <si>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</si>
  <si>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</si>
  <si>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</si>
  <si>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</si>
  <si>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</si>
  <si>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</si>
  <si>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</si>
  <si>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</si>
  <si>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</si>
  <si>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</si>
  <si>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</si>
  <si>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</si>
  <si>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</si>
  <si>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</si>
  <si>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</si>
  <si>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</si>
  <si>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</si>
  <si>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</si>
  <si>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</si>
  <si>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</si>
  <si>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</si>
  <si>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</si>
  <si>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</si>
  <si>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</si>
  <si>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</si>
  <si>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</si>
  <si>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</si>
  <si>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</si>
  <si>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</si>
  <si>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</si>
  <si>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</si>
  <si>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</si>
  <si>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</si>
  <si>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</si>
  <si>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</si>
  <si>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</si>
  <si>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</si>
  <si>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</si>
  <si>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</si>
  <si>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</si>
  <si>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</si>
  <si>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</si>
  <si>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</si>
  <si>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</si>
  <si>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</si>
  <si>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</si>
  <si>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</si>
  <si>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</si>
  <si>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</si>
  <si>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</si>
  <si>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</si>
  <si>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</si>
  <si>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</si>
  <si>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</si>
  <si>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</si>
  <si>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</si>
  <si>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</si>
  <si>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</si>
  <si>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</si>
  <si>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</si>
  <si>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</si>
  <si>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</si>
  <si>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</si>
  <si>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</si>
  <si>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</si>
  <si>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</si>
  <si>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</si>
  <si>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</si>
  <si>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</si>
  <si>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</si>
  <si>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</si>
  <si>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</si>
  <si>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</si>
  <si>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</si>
  <si>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</si>
  <si>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</si>
  <si>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</si>
  <si>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</si>
  <si>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</si>
  <si>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</si>
  <si>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</si>
  <si>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</si>
  <si>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</si>
  <si>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</si>
  <si>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</si>
  <si>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</si>
  <si>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</si>
  <si>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</si>
  <si>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</si>
  <si>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</si>
  <si>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</si>
  <si>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</si>
  <si>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</si>
  <si>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</si>
  <si>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</si>
  <si>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</si>
  <si>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</si>
  <si>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</si>
  <si>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</si>
  <si>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</si>
  <si>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</si>
  <si>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</si>
  <si>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</si>
  <si>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</si>
  <si>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</si>
  <si>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</si>
  <si>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</si>
  <si>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</si>
  <si>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</si>
  <si>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</si>
  <si>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</si>
  <si>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</si>
  <si>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</si>
  <si>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</si>
  <si>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</si>
  <si>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</si>
  <si>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</si>
  <si>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</si>
  <si>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</si>
  <si>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</si>
  <si>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</si>
  <si>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</si>
  <si>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</si>
  <si>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</si>
  <si>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</si>
  <si>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</si>
  <si>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</si>
  <si>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</si>
  <si>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</si>
  <si>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</si>
  <si>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</si>
  <si>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</si>
  <si>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</si>
  <si>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</si>
  <si>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</si>
  <si>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</si>
  <si>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</si>
  <si>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</si>
  <si>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</si>
  <si>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</si>
  <si>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</si>
  <si>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</si>
  <si>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</si>
  <si>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</si>
  <si>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</si>
  <si>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</si>
  <si>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</si>
  <si>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</si>
  <si>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</si>
  <si>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</si>
  <si>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</si>
  <si>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</si>
  <si>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</si>
  <si>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</si>
  <si>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</si>
  <si>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</si>
  <si>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</si>
  <si>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</si>
  <si>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</si>
  <si>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</si>
  <si>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</si>
  <si>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</si>
  <si>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</si>
  <si>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</si>
  <si>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</si>
  <si>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</si>
  <si>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</si>
  <si>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</si>
  <si>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</si>
  <si>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</si>
  <si>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</si>
  <si>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</si>
  <si>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</si>
  <si>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</si>
  <si>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</si>
  <si>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</si>
  <si>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</si>
  <si>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</si>
  <si>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</si>
  <si>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</si>
  <si>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</si>
  <si>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</si>
  <si>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</si>
  <si>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</si>
  <si>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</si>
  <si>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</si>
  <si>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</si>
  <si>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</si>
  <si>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</si>
  <si>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</si>
  <si>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</si>
  <si>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</si>
  <si>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</si>
  <si>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</si>
  <si>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</si>
  <si>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</si>
  <si>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</si>
  <si>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</si>
  <si>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</si>
  <si>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</si>
  <si>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</si>
  <si>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</si>
  <si>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</si>
  <si>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</si>
  <si>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</si>
  <si>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</si>
  <si>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</si>
  <si>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</si>
  <si>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</si>
  <si>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</si>
  <si>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</si>
  <si>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</si>
  <si>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</si>
  <si>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</si>
  <si>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</si>
  <si>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</si>
  <si>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</si>
  <si>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</si>
  <si>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</si>
  <si>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</si>
  <si>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</si>
  <si>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</si>
  <si>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</si>
  <si>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</si>
  <si>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</si>
  <si>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</si>
  <si>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</si>
  <si>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</si>
  <si>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</si>
  <si>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</si>
  <si>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</si>
  <si>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</si>
  <si>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</si>
  <si>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</si>
  <si>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</si>
  <si>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</si>
  <si>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</si>
  <si>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</si>
  <si>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</si>
  <si>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</si>
  <si>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</si>
  <si>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</si>
  <si>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</si>
  <si>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</si>
  <si>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</si>
  <si>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</si>
  <si>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</si>
  <si>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</si>
  <si>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</si>
  <si>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</si>
  <si>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</si>
  <si>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</si>
  <si>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</si>
  <si>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</si>
  <si>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</si>
  <si>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</si>
  <si>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</si>
  <si>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</si>
  <si>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</si>
  <si>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</si>
  <si>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</si>
  <si>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</si>
  <si>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</si>
  <si>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</si>
  <si>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</si>
  <si>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</si>
  <si>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</si>
  <si>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</si>
  <si>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</si>
  <si>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</si>
  <si>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</si>
  <si>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</si>
  <si>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</si>
  <si>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</si>
  <si>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</si>
  <si>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</si>
  <si>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</si>
  <si>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</si>
  <si>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</si>
  <si>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</si>
  <si>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</si>
  <si>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</si>
  <si>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</si>
  <si>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</si>
  <si>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</si>
  <si>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</si>
  <si>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</si>
  <si>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</si>
  <si>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</si>
  <si>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</si>
  <si>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</si>
  <si>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</si>
  <si>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</si>
  <si>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</si>
  <si>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</si>
  <si>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</si>
  <si>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</si>
  <si>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</si>
  <si>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</si>
  <si>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</si>
  <si>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</si>
  <si>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</si>
  <si>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</si>
  <si>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</si>
  <si>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</si>
  <si>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</si>
  <si>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</si>
  <si>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</si>
  <si>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</si>
  <si>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</si>
  <si>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</si>
  <si>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</si>
  <si>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</si>
  <si>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</si>
  <si>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</si>
  <si>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</si>
  <si>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</si>
  <si>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</si>
  <si>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</si>
  <si>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</si>
  <si>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</si>
  <si>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</si>
  <si>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</si>
  <si>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</si>
  <si>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</si>
  <si>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</si>
  <si>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</si>
  <si>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</si>
  <si>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</si>
  <si>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</si>
  <si>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</si>
  <si>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</si>
  <si>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</si>
  <si>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</si>
  <si>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</si>
  <si>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</si>
  <si>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</si>
  <si>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</si>
  <si>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</si>
  <si>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</si>
  <si>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</si>
  <si>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</si>
  <si>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</si>
  <si>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</si>
  <si>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</si>
  <si>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</si>
  <si>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</si>
  <si>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</si>
  <si>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</si>
  <si>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</si>
  <si>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</si>
  <si>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</si>
  <si>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</si>
  <si>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</si>
  <si>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</si>
  <si>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</si>
  <si>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</si>
  <si>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</si>
  <si>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</si>
  <si>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</si>
  <si>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</si>
  <si>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</si>
  <si>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</si>
  <si>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</si>
  <si>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</si>
  <si>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</si>
  <si>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</si>
  <si>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</si>
  <si>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</si>
  <si>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</si>
  <si>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</si>
  <si>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</si>
  <si>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</si>
  <si>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</si>
  <si>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</si>
  <si>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</si>
  <si>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</si>
  <si>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</si>
  <si>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</si>
  <si>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</si>
  <si>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</si>
  <si>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</si>
  <si>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</si>
  <si>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</si>
  <si>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</si>
  <si>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</si>
  <si>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</si>
  <si>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</si>
  <si>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</si>
  <si>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</si>
  <si>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</si>
  <si>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</si>
  <si>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</si>
  <si>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</si>
  <si>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</si>
  <si>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</si>
  <si>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</si>
  <si>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</si>
  <si>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</si>
  <si>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</si>
  <si>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</si>
  <si>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</si>
  <si>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</si>
  <si>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</si>
  <si>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</si>
  <si>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</si>
  <si>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</si>
  <si>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</si>
  <si>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</si>
  <si>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</si>
  <si>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</si>
  <si>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</si>
  <si>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</si>
  <si>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</si>
  <si>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</si>
  <si>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</si>
  <si>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</si>
  <si>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</si>
  <si>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</si>
  <si>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</si>
  <si>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</si>
  <si>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</si>
  <si>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</si>
  <si>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</si>
  <si>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</si>
  <si>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</si>
  <si>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</si>
  <si>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</si>
  <si>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</si>
  <si>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</si>
  <si>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</si>
  <si>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</si>
  <si>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</si>
  <si>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</si>
  <si>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</si>
  <si>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</si>
  <si>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</si>
  <si>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</si>
  <si>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</si>
  <si>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</si>
  <si>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</si>
  <si>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</si>
  <si>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</si>
  <si>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</si>
  <si>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</si>
  <si>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</si>
  <si>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</si>
  <si>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</si>
  <si>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</si>
  <si>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</si>
  <si>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</si>
  <si>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</si>
  <si>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</si>
  <si>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</si>
  <si>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</si>
  <si>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</si>
  <si>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</si>
  <si>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</si>
  <si>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</si>
  <si>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</si>
  <si>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</si>
  <si>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</si>
  <si>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</si>
  <si>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</si>
  <si>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</si>
  <si>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</si>
  <si>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</si>
  <si>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</si>
  <si>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</si>
  <si>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</si>
  <si>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</si>
  <si>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</si>
  <si>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</si>
  <si>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</si>
  <si>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</si>
  <si>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</si>
  <si>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</si>
  <si>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</si>
  <si>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</si>
  <si>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</si>
  <si>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</si>
  <si>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</si>
  <si>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</si>
  <si>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</si>
  <si>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</si>
  <si>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</si>
  <si>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</si>
  <si>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</si>
  <si>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</si>
  <si>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</si>
  <si>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</si>
  <si>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</si>
  <si>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</si>
  <si>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</si>
  <si>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</si>
  <si>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</si>
  <si>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</si>
  <si>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</si>
  <si>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</si>
  <si>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</si>
  <si>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</si>
  <si>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</si>
  <si>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</si>
  <si>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</si>
  <si>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</si>
  <si>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</si>
  <si>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</si>
  <si>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</si>
  <si>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</si>
  <si>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</si>
  <si>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</si>
  <si>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</si>
  <si>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</si>
  <si>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</si>
  <si>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</si>
  <si>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</si>
  <si>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</si>
  <si>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</si>
  <si>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</si>
  <si>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</si>
  <si>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</si>
  <si>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</si>
  <si>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</si>
  <si>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</si>
  <si>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</si>
  <si>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</si>
  <si>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</si>
  <si>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</si>
  <si>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</si>
  <si>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</si>
  <si>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</si>
  <si>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</si>
  <si>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</si>
  <si>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</si>
  <si>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</si>
  <si>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</si>
  <si>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</si>
  <si>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</si>
  <si>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</si>
  <si>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</si>
  <si>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</si>
  <si>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</si>
  <si>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</si>
  <si>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</si>
  <si>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</si>
  <si>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</si>
  <si>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</si>
  <si>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</si>
  <si>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</si>
  <si>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</si>
  <si>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</si>
  <si>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</si>
  <si>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</si>
  <si>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</si>
  <si>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</si>
  <si>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</si>
  <si>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</si>
  <si>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</si>
  <si>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</si>
  <si>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</si>
  <si>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</si>
  <si>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</si>
  <si>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</si>
  <si>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</si>
  <si>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</si>
  <si>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</si>
  <si>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</si>
  <si>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</si>
  <si>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</si>
  <si>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</si>
  <si>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</si>
  <si>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</si>
  <si>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</si>
  <si>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</si>
  <si>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</si>
  <si>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</si>
  <si>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</si>
  <si>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</si>
  <si>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</si>
  <si>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</si>
  <si>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</si>
  <si>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</si>
  <si>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</si>
  <si>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</si>
  <si>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</si>
  <si>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</si>
  <si>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</si>
  <si>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</si>
  <si>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</si>
  <si>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</si>
  <si>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</si>
  <si>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</si>
  <si>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</si>
  <si>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</si>
  <si>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</si>
  <si>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</si>
  <si>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</si>
  <si>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</si>
  <si>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</si>
  <si>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</si>
  <si>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</si>
  <si>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</si>
  <si>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</si>
  <si>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</si>
  <si>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</si>
  <si>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</si>
  <si>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</si>
  <si>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</si>
  <si>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</si>
  <si>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</si>
  <si>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</si>
  <si>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</si>
  <si>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</si>
  <si>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</si>
  <si>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</si>
  <si>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</si>
  <si>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</si>
  <si>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</si>
  <si>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</si>
  <si>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</si>
  <si>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</si>
  <si>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</si>
  <si>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</si>
  <si>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</si>
  <si>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</si>
  <si>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</si>
  <si>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</si>
  <si>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</si>
  <si>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</si>
  <si>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</si>
  <si>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</si>
  <si>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</si>
  <si>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</si>
  <si>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</si>
  <si>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</si>
  <si>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</si>
  <si>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</si>
  <si>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</si>
  <si>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</si>
  <si>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</si>
  <si>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</si>
  <si>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</si>
  <si>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</si>
  <si>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</si>
  <si>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</si>
  <si>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</si>
  <si>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</si>
  <si>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</si>
  <si>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</si>
  <si>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</si>
  <si>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</si>
  <si>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</si>
  <si>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</si>
  <si>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</si>
  <si>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</si>
  <si>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</si>
  <si>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</si>
  <si>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</si>
  <si>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</si>
  <si>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</si>
  <si>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</si>
  <si>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</si>
  <si>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</si>
  <si>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</si>
  <si>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</si>
  <si>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</si>
  <si>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</si>
  <si>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</si>
  <si>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</si>
  <si>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</si>
  <si>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</si>
  <si>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</si>
  <si>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</si>
  <si>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</si>
  <si>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</si>
  <si>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</si>
  <si>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</si>
  <si>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</si>
  <si>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</si>
  <si>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</si>
  <si>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</si>
  <si>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</si>
  <si>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</si>
  <si>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</si>
  <si>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</si>
  <si>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</si>
  <si>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</si>
  <si>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</si>
  <si>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</si>
  <si>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</si>
  <si>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</si>
  <si>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</si>
  <si>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</si>
  <si>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</si>
  <si>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</si>
  <si>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</si>
  <si>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</si>
  <si>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</si>
  <si>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</si>
  <si>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</si>
  <si>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</si>
  <si>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</si>
  <si>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</si>
  <si>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</si>
  <si>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</si>
  <si>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</si>
  <si>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</si>
  <si>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</si>
  <si>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</si>
  <si>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</si>
  <si>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</si>
  <si>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</si>
  <si>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</si>
  <si>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</si>
  <si>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</si>
  <si>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</si>
  <si>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</si>
  <si>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</si>
  <si>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</si>
  <si>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</si>
  <si>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</si>
  <si>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</si>
  <si>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</si>
  <si>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</si>
  <si>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</si>
  <si>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</si>
  <si>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</si>
  <si>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</si>
  <si>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</si>
  <si>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</si>
  <si>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</si>
  <si>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</si>
  <si>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</si>
  <si>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</si>
  <si>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</si>
  <si>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</si>
  <si>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</si>
  <si>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</si>
  <si>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</si>
  <si>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</si>
  <si>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</si>
  <si>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</si>
  <si>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</si>
  <si>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</si>
  <si>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</si>
  <si>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</si>
  <si>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</si>
  <si>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</si>
  <si>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</si>
  <si>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</si>
  <si>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</si>
  <si>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</si>
  <si>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</si>
  <si>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</si>
  <si>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</si>
  <si>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</si>
  <si>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</si>
  <si>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</si>
  <si>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</si>
  <si>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</si>
  <si>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</si>
  <si>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</si>
  <si>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</si>
  <si>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</si>
  <si>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</si>
  <si>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</si>
  <si>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</si>
  <si>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</si>
  <si>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</si>
  <si>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</si>
  <si>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</si>
  <si>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</si>
  <si>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</si>
  <si>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</si>
  <si>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</si>
  <si>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</si>
  <si>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</si>
  <si>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</si>
  <si>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</si>
  <si>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</si>
  <si>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</si>
  <si>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</si>
  <si>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</si>
  <si>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</si>
  <si>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</si>
  <si>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</si>
  <si>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</si>
  <si>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</si>
  <si>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</si>
  <si>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</si>
  <si>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</si>
  <si>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</si>
  <si>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</si>
  <si>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</si>
  <si>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</si>
  <si>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</si>
  <si>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</si>
  <si>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</si>
  <si>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</si>
  <si>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</si>
  <si>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</si>
  <si>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</si>
  <si>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</si>
  <si>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</si>
  <si>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</si>
  <si>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</si>
  <si>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</si>
  <si>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</si>
  <si>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</si>
  <si>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</si>
  <si>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</si>
  <si>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</si>
  <si>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</si>
  <si>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</si>
  <si>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</si>
  <si>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</si>
  <si>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</si>
  <si>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</si>
  <si>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</si>
  <si>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</si>
  <si>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</si>
  <si>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</si>
  <si>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</si>
  <si>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</si>
  <si>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</si>
  <si>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</si>
  <si>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</si>
  <si>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</si>
  <si>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</si>
  <si>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</si>
  <si>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</si>
  <si>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</si>
  <si>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</si>
  <si>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</si>
  <si>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</si>
  <si>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</si>
  <si>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</si>
  <si>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</si>
  <si>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</si>
  <si>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</si>
  <si>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</si>
  <si>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</si>
  <si>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</si>
  <si>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</si>
  <si>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</si>
  <si>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</si>
  <si>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</si>
  <si>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</si>
  <si>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</si>
  <si>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</si>
  <si>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</si>
  <si>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</si>
  <si>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</si>
  <si>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</si>
  <si>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</si>
  <si>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</si>
  <si>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</si>
  <si>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</si>
  <si>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</si>
  <si>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</si>
  <si>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</si>
  <si>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</si>
  <si>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</si>
  <si>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</si>
  <si>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</si>
  <si>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</si>
  <si>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</si>
  <si>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</si>
  <si>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</si>
  <si>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</si>
  <si>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</si>
  <si>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</si>
  <si>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</si>
  <si>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</si>
  <si>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</si>
  <si>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</si>
  <si>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</si>
  <si>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</si>
  <si>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</si>
  <si>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</si>
  <si>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</si>
  <si>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</si>
  <si>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</si>
  <si>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</si>
  <si>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</si>
  <si>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</si>
  <si>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</si>
  <si>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</si>
  <si>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</si>
  <si>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</si>
  <si>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</si>
  <si>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</si>
  <si>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</si>
  <si>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</si>
  <si>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</si>
  <si>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</si>
  <si>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</si>
  <si>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</si>
  <si>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</si>
  <si>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</si>
  <si>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</si>
  <si>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</si>
  <si>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</si>
  <si>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</si>
  <si>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</si>
  <si>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</si>
  <si>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</si>
  <si>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</si>
  <si>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</si>
  <si>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</si>
  <si>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</si>
  <si>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</si>
  <si>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</si>
  <si>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</si>
  <si>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</si>
  <si>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</si>
  <si>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</si>
  <si>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</si>
  <si>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</si>
  <si>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</si>
  <si>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</si>
  <si>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</si>
  <si>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</si>
  <si>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</si>
  <si>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</si>
  <si>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</si>
  <si>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</si>
  <si>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</si>
  <si>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</si>
  <si>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</si>
  <si>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</si>
  <si>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</si>
  <si>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</si>
  <si>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</si>
  <si>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</si>
  <si>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</si>
  <si>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</si>
  <si>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</si>
  <si>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</si>
  <si>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</si>
  <si>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</si>
  <si>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</si>
  <si>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</si>
  <si>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</si>
  <si>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</si>
  <si>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</si>
  <si>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</si>
  <si>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</si>
  <si>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</si>
  <si>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</si>
  <si>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</si>
  <si>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</si>
  <si>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</si>
  <si>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</si>
  <si>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</si>
  <si>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</si>
  <si>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</si>
  <si>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</si>
  <si>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</si>
  <si>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</si>
  <si>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</si>
  <si>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</si>
  <si>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</si>
  <si>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</si>
  <si>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</si>
  <si>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</si>
  <si>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</si>
  <si>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</si>
  <si>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</si>
  <si>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</si>
  <si>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</si>
  <si>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</si>
  <si>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</si>
  <si>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</si>
  <si>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</si>
  <si>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</si>
  <si>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</si>
  <si>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</si>
  <si>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</si>
  <si>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</si>
  <si>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</si>
  <si>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</si>
  <si>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</si>
  <si>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</si>
  <si>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</si>
  <si>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</si>
  <si>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</si>
  <si>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</si>
  <si>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</si>
  <si>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</si>
  <si>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</si>
  <si>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</si>
  <si>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</si>
  <si>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</si>
  <si>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</si>
  <si>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</si>
  <si>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</si>
  <si>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</si>
  <si>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</si>
  <si>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</si>
  <si>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</si>
  <si>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</si>
  <si>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</si>
  <si>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</si>
  <si>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</si>
  <si>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</si>
  <si>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</si>
  <si>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</si>
  <si>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</si>
  <si>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</si>
  <si>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</si>
  <si>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</si>
  <si>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</si>
  <si>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</si>
  <si>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</si>
  <si>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</si>
  <si>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</si>
  <si>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</si>
  <si>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</si>
  <si>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</si>
  <si>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</si>
  <si>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</si>
  <si>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</si>
  <si>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</si>
  <si>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</si>
  <si>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</si>
  <si>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</si>
  <si>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</si>
  <si>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</si>
  <si>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</si>
  <si>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</si>
  <si>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</si>
  <si>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</si>
  <si>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</si>
  <si>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</si>
  <si>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</si>
  <si>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</si>
  <si>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</si>
  <si>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</si>
  <si>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</si>
  <si>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</si>
  <si>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</si>
  <si>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</si>
  <si>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</si>
  <si>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</si>
  <si>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</si>
  <si>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</si>
  <si>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</si>
  <si>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</si>
  <si>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</si>
  <si>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</si>
  <si>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</si>
  <si>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</si>
  <si>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</si>
  <si>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</si>
  <si>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</si>
  <si>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</si>
  <si>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</si>
  <si>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</si>
  <si>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</si>
  <si>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</si>
  <si>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</si>
  <si>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</si>
  <si>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</si>
  <si>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</si>
  <si>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</si>
  <si>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</si>
  <si>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</si>
  <si>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</si>
  <si>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</si>
  <si>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</si>
  <si>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</si>
  <si>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</si>
  <si>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</si>
  <si>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</si>
  <si>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</si>
  <si>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</si>
  <si>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</si>
  <si>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</si>
  <si>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</si>
  <si>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</si>
  <si>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</si>
  <si>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</si>
  <si>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</si>
  <si>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</si>
  <si>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</si>
  <si>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</si>
  <si>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</si>
  <si>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</si>
  <si>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</si>
  <si>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</si>
  <si>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</si>
  <si>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</si>
  <si>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</si>
  <si>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</si>
  <si>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</si>
  <si>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</si>
  <si>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</si>
  <si>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</si>
  <si>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</si>
  <si>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</si>
  <si>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</si>
  <si>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</si>
  <si>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</si>
  <si>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</si>
  <si>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</si>
  <si>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</si>
  <si>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</si>
  <si>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</si>
  <si>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</si>
  <si>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</si>
  <si>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</si>
  <si>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</si>
  <si>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</si>
  <si>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</si>
  <si>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</si>
  <si>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</si>
  <si>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</si>
  <si>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</si>
  <si>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</si>
  <si>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</si>
  <si>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</si>
  <si>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</si>
  <si>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</si>
  <si>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</si>
  <si>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</si>
  <si>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</si>
  <si>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</si>
  <si>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</si>
  <si>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</si>
  <si>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</si>
  <si>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</si>
  <si>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</si>
  <si>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</si>
  <si>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</si>
  <si>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</si>
  <si>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</si>
  <si>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</si>
  <si>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</si>
  <si>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</si>
  <si>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</si>
  <si>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</si>
  <si>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</si>
  <si>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</si>
  <si>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</si>
  <si>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</si>
  <si>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</si>
  <si>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</si>
  <si>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</si>
  <si>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</si>
  <si>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</si>
  <si>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</si>
  <si>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</si>
  <si>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</si>
  <si>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</si>
  <si>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</si>
  <si>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</si>
  <si>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</si>
  <si>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</si>
  <si>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</si>
  <si>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</si>
  <si>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</si>
  <si>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</si>
  <si>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</si>
  <si>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</si>
  <si>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</si>
  <si>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</si>
  <si>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</si>
  <si>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</si>
  <si>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</si>
  <si>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</si>
  <si>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</si>
  <si>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</si>
  <si>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</si>
  <si>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</si>
  <si>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</si>
  <si>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</si>
  <si>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</si>
  <si>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</si>
  <si>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</si>
  <si>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</si>
  <si>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</si>
  <si>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</si>
  <si>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</si>
  <si>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</si>
  <si>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</si>
  <si>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</si>
  <si>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</si>
  <si>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</si>
  <si>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</si>
  <si>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</si>
  <si>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</si>
  <si>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</si>
  <si>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</si>
  <si>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</si>
  <si>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</si>
  <si>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</si>
  <si>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</si>
  <si>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</si>
  <si>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</si>
  <si>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</si>
  <si>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</si>
  <si>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</si>
  <si>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</si>
  <si>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</si>
  <si>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</si>
  <si>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</si>
  <si>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</si>
  <si>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</si>
  <si>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</si>
  <si>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</si>
  <si>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</si>
  <si>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</si>
  <si>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</si>
  <si>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</si>
  <si>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</si>
  <si>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</si>
  <si>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</si>
  <si>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</si>
  <si>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</si>
  <si>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</si>
  <si>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</si>
  <si>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</si>
  <si>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</si>
  <si>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</si>
  <si>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</si>
  <si>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</si>
  <si>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</si>
  <si>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</si>
  <si>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</si>
  <si>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</si>
  <si>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</si>
  <si>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</si>
  <si>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</si>
  <si>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</si>
  <si>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</si>
  <si>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</si>
  <si>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</si>
  <si>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</si>
  <si>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</si>
  <si>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</si>
  <si>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</si>
  <si>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</si>
  <si>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</si>
  <si>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</si>
  <si>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</si>
  <si>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</si>
  <si>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</si>
  <si>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</si>
  <si>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</si>
  <si>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</si>
  <si>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</si>
  <si>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</si>
  <si>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</si>
  <si>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</si>
  <si>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</si>
  <si>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</si>
  <si>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</si>
  <si>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</si>
  <si>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</si>
  <si>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</si>
  <si>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</si>
  <si>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</si>
  <si>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</si>
  <si>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</si>
  <si>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</si>
  <si>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</si>
  <si>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</si>
  <si>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</si>
  <si>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</si>
  <si>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</si>
  <si>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</si>
  <si>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</si>
  <si>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</si>
  <si>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</si>
  <si>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</si>
  <si>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</si>
  <si>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</si>
  <si>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</si>
  <si>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</si>
  <si>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</si>
  <si>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</si>
  <si>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</si>
  <si>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</si>
  <si>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</si>
  <si>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</si>
  <si>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</si>
  <si>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</si>
  <si>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</si>
  <si>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</si>
  <si>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</si>
  <si>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</si>
  <si>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</si>
  <si>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</si>
  <si>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</si>
  <si>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</si>
  <si>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</si>
  <si>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</si>
  <si>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</si>
  <si>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</si>
  <si>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</si>
  <si>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</si>
  <si>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</si>
  <si>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</si>
  <si>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</si>
  <si>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</si>
  <si>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</si>
  <si>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</si>
  <si>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</si>
  <si>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</si>
  <si>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</si>
  <si>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</si>
  <si>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</si>
  <si>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</si>
  <si>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</si>
  <si>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</si>
  <si>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</si>
  <si>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</si>
  <si>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</si>
  <si>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</si>
  <si>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</si>
  <si>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</si>
  <si>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</si>
  <si>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</si>
  <si>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</si>
  <si>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</si>
  <si>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</si>
  <si>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</si>
  <si>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</si>
  <si>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</si>
  <si>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</si>
  <si>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</si>
  <si>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</si>
  <si>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</si>
  <si>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</si>
  <si>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</si>
  <si>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</si>
  <si>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</si>
  <si>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</si>
  <si>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</si>
  <si>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</si>
  <si>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</si>
  <si>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</si>
  <si>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</si>
  <si>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</si>
  <si>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</si>
  <si>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</si>
  <si>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</si>
  <si>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</si>
  <si>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</si>
  <si>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</si>
  <si>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</si>
  <si>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</si>
  <si>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</si>
  <si>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</si>
  <si>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</si>
  <si>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</si>
  <si>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</si>
  <si>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</si>
  <si>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</si>
  <si>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</si>
  <si>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</si>
  <si>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</si>
  <si>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</si>
  <si>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</si>
  <si>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</si>
  <si>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</si>
  <si>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</si>
  <si>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</si>
  <si>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</si>
  <si>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</si>
  <si>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</si>
  <si>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</si>
  <si>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</si>
  <si>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</si>
  <si>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</si>
  <si>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</si>
  <si>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</si>
  <si>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</si>
  <si>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</si>
  <si>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</si>
  <si>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</si>
  <si>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</si>
  <si>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</si>
  <si>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</si>
  <si>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</si>
  <si>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</si>
  <si>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</si>
  <si>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</si>
  <si>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</si>
  <si>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</si>
  <si>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</si>
  <si>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</si>
  <si>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</si>
  <si>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</si>
  <si>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</si>
  <si>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</si>
  <si>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</si>
  <si>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</si>
  <si>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</si>
  <si>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</si>
  <si>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</si>
  <si>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</si>
  <si>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</si>
  <si>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</si>
  <si>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</si>
  <si>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</si>
  <si>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</si>
  <si>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</si>
  <si>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</si>
  <si>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</si>
  <si>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</si>
  <si>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</si>
  <si>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</si>
  <si>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</si>
  <si>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</si>
  <si>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</si>
  <si>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</si>
  <si>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</si>
  <si>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</si>
  <si>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</si>
  <si>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</si>
  <si>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</si>
  <si>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</si>
  <si>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</si>
  <si>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</si>
  <si>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</si>
  <si>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</si>
  <si>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</si>
  <si>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</si>
  <si>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</si>
  <si>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</si>
  <si>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</si>
  <si>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</si>
  <si>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</si>
  <si>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</si>
  <si>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</si>
  <si>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</si>
  <si>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</si>
  <si>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</si>
  <si>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</si>
  <si>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</si>
  <si>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</si>
  <si>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</si>
  <si>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</si>
  <si>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</si>
  <si>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</si>
  <si>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</si>
  <si>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</si>
  <si>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</si>
  <si>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</si>
  <si>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</si>
  <si>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</si>
  <si>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</si>
  <si>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</si>
  <si>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</si>
  <si>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</si>
  <si>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</si>
  <si>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</si>
  <si>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</si>
  <si>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</si>
  <si>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</si>
  <si>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</si>
  <si>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</si>
  <si>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</si>
  <si>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</si>
  <si>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</si>
  <si>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</si>
  <si>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</si>
  <si>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</si>
  <si>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</si>
  <si>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</si>
  <si>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</si>
  <si>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</si>
  <si>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</si>
  <si>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</si>
  <si>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</si>
  <si>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</si>
  <si>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</si>
  <si>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</si>
  <si>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</si>
  <si>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</si>
  <si>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</si>
  <si>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</si>
  <si>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</si>
  <si>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</si>
  <si>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</si>
  <si>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</si>
  <si>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</si>
  <si>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</si>
  <si>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</si>
  <si>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</si>
  <si>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</si>
  <si>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</si>
  <si>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</si>
  <si>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</si>
  <si>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</si>
  <si>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</si>
  <si>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</si>
  <si>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</si>
  <si>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</si>
  <si>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</si>
  <si>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</si>
  <si>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</si>
  <si>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</si>
  <si>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</si>
  <si>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</si>
  <si>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</si>
  <si>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</si>
  <si>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</si>
  <si>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</si>
  <si>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</si>
  <si>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</si>
  <si>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</si>
  <si>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</si>
  <si>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</si>
  <si>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</si>
  <si>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</si>
  <si>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</si>
  <si>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</si>
  <si>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</si>
  <si>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</si>
  <si>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</si>
  <si>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</si>
  <si>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</si>
  <si>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</si>
  <si>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</si>
  <si>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</si>
  <si>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</si>
  <si>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</si>
  <si>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</si>
  <si>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</si>
  <si>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</si>
  <si>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</si>
  <si>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</si>
  <si>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</si>
  <si>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</si>
  <si>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</si>
  <si>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</si>
  <si>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</si>
  <si>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</si>
  <si>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</si>
  <si>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</si>
  <si>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</si>
  <si>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</si>
  <si>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</si>
  <si>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</si>
  <si>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</si>
  <si>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</si>
  <si>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</si>
  <si>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</si>
  <si>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</si>
  <si>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</si>
  <si>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</si>
  <si>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</si>
  <si>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</si>
  <si>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</si>
  <si>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</si>
  <si>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</si>
  <si>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</si>
  <si>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</si>
  <si>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</si>
  <si>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</si>
  <si>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</si>
  <si>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</si>
  <si>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</si>
  <si>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</si>
  <si>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</si>
  <si>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</si>
  <si>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</si>
  <si>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</si>
  <si>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</si>
  <si>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</si>
  <si>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</si>
  <si>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</si>
  <si>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</si>
  <si>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</si>
  <si>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</si>
  <si>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</si>
  <si>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</si>
  <si>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</si>
  <si>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</si>
  <si>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</si>
  <si>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</si>
  <si>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</si>
  <si>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</si>
  <si>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</si>
  <si>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</si>
  <si>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</si>
  <si>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</si>
  <si>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</si>
  <si>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</si>
  <si>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</si>
  <si>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</si>
  <si>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</si>
  <si>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</si>
  <si>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</si>
  <si>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</si>
  <si>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</si>
  <si>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</si>
  <si>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</si>
  <si>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</si>
  <si>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</si>
  <si>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</si>
  <si>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</si>
  <si>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</si>
  <si>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</si>
  <si>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</si>
  <si>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</si>
  <si>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</si>
  <si>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</si>
  <si>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</si>
  <si>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</si>
  <si>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</si>
  <si>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</si>
  <si>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</si>
  <si>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</si>
  <si>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</si>
  <si>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</si>
  <si>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</si>
  <si>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</si>
  <si>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</si>
  <si>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</si>
  <si>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</si>
  <si>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</si>
  <si>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</si>
  <si>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</si>
  <si>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</si>
  <si>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</si>
  <si>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</si>
  <si>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</si>
  <si>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</si>
  <si>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</si>
  <si>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</si>
  <si>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</si>
  <si>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</si>
  <si>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</si>
  <si>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</si>
  <si>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</si>
  <si>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</si>
  <si>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</si>
  <si>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</si>
  <si>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</si>
  <si>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</si>
  <si>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</si>
  <si>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</si>
  <si>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</si>
  <si>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</si>
  <si>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</si>
  <si>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</si>
  <si>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</si>
  <si>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</si>
  <si>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</si>
  <si>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</si>
  <si>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</si>
  <si>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</si>
  <si>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</si>
  <si>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</si>
  <si>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</si>
  <si>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</si>
  <si>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</si>
  <si>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</si>
  <si>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</si>
  <si>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</si>
  <si>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</si>
  <si>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</si>
  <si>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</si>
  <si>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</si>
  <si>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</si>
  <si>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</si>
  <si>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</si>
  <si>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</si>
  <si>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</si>
  <si>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</si>
  <si>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</si>
  <si>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</si>
  <si>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</si>
  <si>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</si>
  <si>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</si>
  <si>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</si>
  <si>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</si>
  <si>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</si>
  <si>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</si>
  <si>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</si>
  <si>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</si>
  <si>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</si>
  <si>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</si>
  <si>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</si>
  <si>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</si>
  <si>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</si>
  <si>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</si>
  <si>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</si>
  <si>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</si>
  <si>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</si>
  <si>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</si>
  <si>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</si>
  <si>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</si>
  <si>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</si>
  <si>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</si>
  <si>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</si>
  <si>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</si>
  <si>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</si>
  <si>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</si>
  <si>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</si>
  <si>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</si>
  <si>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</si>
  <si>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</si>
  <si>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</si>
  <si>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</si>
  <si>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</si>
  <si>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</si>
  <si>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</si>
  <si>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</si>
  <si>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</si>
  <si>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</si>
  <si>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</si>
  <si>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</si>
  <si>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</si>
  <si>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</si>
  <si>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</si>
  <si>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</si>
  <si>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</si>
  <si>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</si>
  <si>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</si>
  <si>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</si>
  <si>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</si>
  <si>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</si>
  <si>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</si>
  <si>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</si>
  <si>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</si>
  <si>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</si>
  <si>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</si>
  <si>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</si>
  <si>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</si>
  <si>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</si>
  <si>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</si>
  <si>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</si>
  <si>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</si>
  <si>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</si>
  <si>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</si>
  <si>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</si>
  <si>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</si>
  <si>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</si>
  <si>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</si>
  <si>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</si>
  <si>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</si>
  <si>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</si>
  <si>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</si>
  <si>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</si>
  <si>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</si>
  <si>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</si>
  <si>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</si>
  <si>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</si>
  <si>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</si>
  <si>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</si>
  <si>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</si>
  <si>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</si>
  <si>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</si>
  <si>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</si>
  <si>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</si>
  <si>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</si>
  <si>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</si>
  <si>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</si>
  <si>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</si>
  <si>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</si>
  <si>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</si>
  <si>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</si>
  <si>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</si>
  <si>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</si>
  <si>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</si>
  <si>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</si>
  <si>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</si>
  <si>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</si>
  <si>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</si>
  <si>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</si>
  <si>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</si>
  <si>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</si>
  <si>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</si>
  <si>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</si>
  <si>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</si>
  <si>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</si>
  <si>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</si>
  <si>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</si>
  <si>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</si>
  <si>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</si>
  <si>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</si>
  <si>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</si>
  <si>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</si>
  <si>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</si>
  <si>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</si>
  <si>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</si>
  <si>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</si>
  <si>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</si>
  <si>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</si>
  <si>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</si>
  <si>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</si>
  <si>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</si>
  <si>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</si>
  <si>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</si>
  <si>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</si>
  <si>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</si>
  <si>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</si>
  <si>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</si>
  <si>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</si>
  <si>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</si>
  <si>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</si>
  <si>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</si>
  <si>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</si>
  <si>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</si>
  <si>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</si>
  <si>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</si>
  <si>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</si>
  <si>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</si>
  <si>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</si>
  <si>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</si>
  <si>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</si>
  <si>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</si>
  <si>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</si>
  <si>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</si>
  <si>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</si>
  <si>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</si>
  <si>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</si>
  <si>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</si>
  <si>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</si>
  <si>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</si>
  <si>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</si>
  <si>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</si>
  <si>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</si>
  <si>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</si>
  <si>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</si>
  <si>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</si>
  <si>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</si>
  <si>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</si>
  <si>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</si>
  <si>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</si>
  <si>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</si>
  <si>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</si>
  <si>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</si>
  <si>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</si>
  <si>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</si>
  <si>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</si>
  <si>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</si>
  <si>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</si>
  <si>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</si>
  <si>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</si>
  <si>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</si>
  <si>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</si>
  <si>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</si>
  <si>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</si>
  <si>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</si>
  <si>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</si>
  <si>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</si>
  <si>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</si>
  <si>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</si>
  <si>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</si>
  <si>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</si>
  <si>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</si>
  <si>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</si>
  <si>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</si>
  <si>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</si>
  <si>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</si>
  <si>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</si>
  <si>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</si>
  <si>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</si>
  <si>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</si>
  <si>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</si>
  <si>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</si>
  <si>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</si>
  <si>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</si>
  <si>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</si>
  <si>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</si>
  <si>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</si>
  <si>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</si>
  <si>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</si>
  <si>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</si>
  <si>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</si>
  <si>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</si>
  <si>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</si>
  <si>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</si>
  <si>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</si>
  <si>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</si>
  <si>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</si>
  <si>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</si>
  <si>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</si>
  <si>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</si>
  <si>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</si>
  <si>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</si>
  <si>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</si>
  <si>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</si>
  <si>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</si>
  <si>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</si>
  <si>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</si>
  <si>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</si>
  <si>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</si>
  <si>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</si>
  <si>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</si>
  <si>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</si>
  <si>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</si>
  <si>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</si>
  <si>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</si>
  <si>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</si>
  <si>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</si>
  <si>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</si>
  <si>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</si>
  <si>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</si>
  <si>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</si>
  <si>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</si>
  <si>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</si>
  <si>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</si>
  <si>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</si>
  <si>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</si>
  <si>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</si>
  <si>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</si>
  <si>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</si>
  <si>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</si>
  <si>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</si>
  <si>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</si>
  <si>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</si>
  <si>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</si>
  <si>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</si>
  <si>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</si>
  <si>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</si>
  <si>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</si>
  <si>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</si>
  <si>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</si>
  <si>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</si>
  <si>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</si>
  <si>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</si>
  <si>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</si>
  <si>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</si>
  <si>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</si>
  <si>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</si>
  <si>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</si>
  <si>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</si>
  <si>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</si>
  <si>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</si>
  <si>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</si>
  <si>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</si>
  <si>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</si>
  <si>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</si>
  <si>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</si>
  <si>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</si>
  <si>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</si>
  <si>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</si>
  <si>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</si>
  <si>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</si>
  <si>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</si>
  <si>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</si>
  <si>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</si>
  <si>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</si>
  <si>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</si>
  <si>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</si>
  <si>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</si>
  <si>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</si>
  <si>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</si>
  <si>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</si>
  <si>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</si>
  <si>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</si>
  <si>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</si>
  <si>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</si>
  <si>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</si>
  <si>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</si>
  <si>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</si>
  <si>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</si>
  <si>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</si>
  <si>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</si>
  <si>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</si>
  <si>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</si>
  <si>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</si>
  <si>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</si>
  <si>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</si>
  <si>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</si>
  <si>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</si>
  <si>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</si>
  <si>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</si>
  <si>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</si>
  <si>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</si>
  <si>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</si>
  <si>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</si>
  <si>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</si>
  <si>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</si>
  <si>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</si>
  <si>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</si>
  <si>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</si>
  <si>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</si>
  <si>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</si>
  <si>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</si>
  <si>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</si>
  <si>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</si>
  <si>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</si>
  <si>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</si>
  <si>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</si>
  <si>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</si>
  <si>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</si>
  <si>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</si>
  <si>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</si>
  <si>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</si>
  <si>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</si>
  <si>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</si>
  <si>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</si>
  <si>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</si>
  <si>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</si>
  <si>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</si>
  <si>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</si>
  <si>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</si>
  <si>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</si>
  <si>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</si>
  <si>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</si>
  <si>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</si>
  <si>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</si>
  <si>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</si>
  <si>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</si>
  <si>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</si>
  <si>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</si>
  <si>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</si>
  <si>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</si>
  <si>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</si>
  <si>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</si>
  <si>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</si>
  <si>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</si>
  <si>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</si>
  <si>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</si>
  <si>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</si>
  <si>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</si>
  <si>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</si>
  <si>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</si>
  <si>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</si>
  <si>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</si>
  <si>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</si>
  <si>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</si>
  <si>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</si>
  <si>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</si>
  <si>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</si>
  <si>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</si>
  <si>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</si>
  <si>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</si>
  <si>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</si>
  <si>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</si>
  <si>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</si>
  <si>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</si>
  <si>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</si>
  <si>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PCM-20251201-00000446</t>
  </si>
  <si>
    <t>60 min</t>
  </si>
  <si>
    <t xml:space="preserve"> PCM-20250215-00000830 </t>
  </si>
  <si>
    <t>LTE site still down and  site located in aramco area access issue need special permission</t>
  </si>
  <si>
    <t>no pcm</t>
  </si>
  <si>
    <t>jed0395</t>
  </si>
  <si>
    <t>40 min</t>
  </si>
  <si>
    <t>jed0957</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</si>
  <si>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</si>
  <si>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</si>
  <si>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</si>
  <si>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</si>
  <si>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</si>
  <si>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</si>
  <si>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</si>
  <si>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</si>
  <si>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</si>
  <si>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</si>
  <si>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</si>
  <si>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</si>
  <si>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</si>
  <si>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20  mins</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</si>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</sst>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5" dataDxfId="154" headerRowBorderDxfId="152" tableBorderDxfId="153" totalsRowBorderDxfId="151">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329.42698402777751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7.7594907415914349E-3</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45992.375409953704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45992.375409953704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45992.375409953704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45992.375409953704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45992.375409953704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45992.375409953704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45992.375409953704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45992.375409953704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45992.375409953704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45992.375409953704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45992.375409953704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45992.375409953704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45992.375409953704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45992.375409953704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45992.375409953704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45992.375409953704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45992.375409953704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45992.375409953704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45992.375409953704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45992.375409953704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45992.375409953704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45992.375409953704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45992.375409953704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45992.375409953704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45992.375409953704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45992.375409953704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45992.375409953704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45992.375409953704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45992.375409953704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45992.375409953704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45992.375409953704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45992.375409953704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45992.375409953704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45992.375409953704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45992.375409953704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45992.375409953704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45992.375409953704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45992.375409953704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45992.375409953704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45992.375409953704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45992.375409953704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45992.375409953704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45992.375409953704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45992.375409953704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45992.375409953704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45992.375409953704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45992.375409953704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45992.375409953704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45992.375409953704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45992.375409953704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45992.375409953704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45992.375409953704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45992.375409953704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45992.375409953704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45992.375409953704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45992.375409953704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45992.375409953704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45992.375409953704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45992.375409953704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45992.375409953704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45992.375409953704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45992.375409953704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45992.375409953704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45992.375409953704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45992.375409953704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45992.375409953704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45992.375409953704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45992.375409953704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45992.375409953704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45992.375409953704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45992.375409953704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45992.375409953704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45992.375409953704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45992.375409953704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45992.375409953704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45992.375409953704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45992.375409953704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45992.375409953704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45992.375409953704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45992.375409953704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45992.375409953704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45992.375409953704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45992.375409953704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45992.375409953704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45992.375409953704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45992.375409953704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45992.375409953704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45992.375409953704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45992.375409953704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45992.375409953704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45992.375409953704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45992.375409953704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45992.375409953704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45992.375409953704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45992.375409953704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45992.375409953704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45992.375409953704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45992.375409953704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45992.375409953704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45992.375409953704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45992.375409953704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45992.375409953704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45992.375409953704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45992.375409953704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45992.375409953704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45992.375409953704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45992.375409953704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45992.375409953704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45992.375409953704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45992.375409953704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45992.375409953704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45992.375409953704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45992.375409953704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45992.375409953704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45992.375409953704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45992.375409953704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45992.375409953704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45992.375409953704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45992.375409953704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45992.375409953704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45992.375409953704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45992.375409953704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45992.375409953704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45992.375409953704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45992.375409953704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45992.375409953704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45992.375409953704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45992.375409953704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45992.375409953704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45992.375409953704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45992.375409953704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45992.375409953704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45992.375409953704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45992.375409953704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45992.375409953704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45992.375409953704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45992.375409953704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45992.375409953704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45992.375409953704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45992.375409953704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45992.375409953704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45992.375409953704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45992.375409953704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45992.375409953704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45992.375409953704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45992.375409953704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45992.375409953704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45992.375409953704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45992.375409953704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45992.375409953704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45992.375409953704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45992.375409953704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45992.375409953704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45992.375409953704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45992.375409953704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45992.375409953704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45992.375409953704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45992.375409953704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45992.375409953704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45992.375409953704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45992.375409953704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45992.375409953704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45992.375409953704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45992.375409953704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45992.375409953704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45992.375409953704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45992.375409953704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45992.375409953704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45992.375409953704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45992.375409953704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45992.375409953704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45992.375409953704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45992.375409953704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45992.375409953704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45992.375409953704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45992.375409953704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45992.375409953704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45992.375409953704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45992.375409953704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45992.375409953704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45992.375409953704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45992.375409953704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45992.375409953704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45992.375409953704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45992.375409953704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45992.375409953704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45992.375409953704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45992.375409953704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45992.375409953704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45992.375409953704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45992.375409953704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45992.375409953704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45992.375409953704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45992.375409953704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45992.375409953704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45992.375409953704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45992.375409953704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45992.375409953704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45992.375409953704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45992.375409953704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45992.375409953704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45992.375409953704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45992.375409953704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45992.375409953704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45992.375409953704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45992.375409953704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45992.375409953704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45992.375409953704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45992.375409953704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45992.375409953704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45992.375409953704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45992.375409953704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45992.375409953704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45992.375409953704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45992.375409953704</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167.37557199074217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7.9879909722221782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0.10326874999736901</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3.9518750003480818E-2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39197</v>
      </c>
      <c r="B7" s="18" t="str">
        <f>IFERROR(VLOOKUP(D7,DB!A:K,11,0),"")</f>
        <v>R2</v>
      </c>
      <c r="C7" s="18">
        <v>2</v>
      </c>
      <c r="D7" s="18" t="s">
        <v>16911</v>
      </c>
      <c r="E7" s="81" t="s">
        <v>39106</v>
      </c>
      <c r="F7" s="100">
        <v>45992.35800925926</v>
      </c>
      <c r="G7" s="101">
        <f ca="1">IFERROR(NOW()-F7,"-")</f>
        <v>1.7400694443495013E-2</v>
      </c>
      <c r="H7" s="100">
        <v>45992.351064814815</v>
      </c>
      <c r="I7" s="18" t="str">
        <f>IFERROR(VLOOKUP(D7,DB!A:F,6,0),"")</f>
        <v>SCECO</v>
      </c>
      <c r="J7" s="18" t="str">
        <f>IFERROR(VLOOKUP(D7,DB!A:G,7,0),"")</f>
        <v>Vandalized</v>
      </c>
      <c r="K7" s="19" t="s">
        <v>39198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45992.375409953704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45992.375409953704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45992.375409953704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45992.375409953704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45992.375409953704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45992.375409953704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45992.375409953704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45992.375409953704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45992.375409953704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45992.375409953704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45992.375409953704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45992.375409953704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45992.375409953704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45992.375409953704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45992.375409953704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45992.375409953704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45992.375409953704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45992.375409953704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45992.375409953704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45992.375409953704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45992.375409953704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45992.375409953704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45992.375409953704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45992.375409953704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45992.375409953704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45992.375409953704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45992.375409953704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45992.375409953704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45992.375409953704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45992.375409953704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45992.375409953704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45992.375409953704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45992.375409953704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45992.375409953704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45992.375409953704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45992.375409953704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45992.375409953704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45992.375409953704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45992.375409953704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45992.375409953704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45992.375409953704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45992.375409953704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45992.375409953704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45992.375409953704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45992.375409953704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45992.375409953704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45992.375409953704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45992.375409953704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45992.375409953704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45992.375409953704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45992.375409953704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45992.375409953704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45992.375409953704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45992.375409953704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45992.375409953704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45992.375409953704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45992.375409953704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sheetData>
  <dataValidations count="2">
    <dataValidation allowBlank="1" showInputMessage="1" showErrorMessage="1" sqref="E1" xr:uid="{4D935161-CDD3-4592-B877-3FB59C99E142}"/>
    <dataValidation type="list" allowBlank="1" showInputMessage="1" showErrorMessage="1" sqref="E3: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45992.375409953704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45992.375409953704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45992.375409953704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45992.375409953704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45992.375409953704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45992.375409953704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45992.375409953704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45992.375409953704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45992.375409953704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45992.375409953704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45992.375409953704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45992.375409953704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45992.375409953704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45992.375409953704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45992.375409953704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45992.375409953704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45992.375409953704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45992.375409953704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45992.375409953704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45992.375409953704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45992.375409953704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45992.375409953704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45992.375409953704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45992.375409953704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45992.375409953704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45992.375409953704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45992.375409953704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45992.375409953704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45992.375409953704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45992.375409953704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45992.375409953704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45992.375409953704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45992.375409953704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45992.375409953704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45992.375409953704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45992.375409953704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45992.375409953704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45992.375409953704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45992.375409953704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45992.375409953704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45992.375409953704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45992.375409953704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45992.375409953704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45992.375409953704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45992.375409953704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45992.375409953704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45992.375409953704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45992.375409953704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45992.375409953704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45992.375409953704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45992.375409953704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45992.375409953704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45992.375409953704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45992.375409953704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45992.375409953704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45992.375409953704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45992.375409953704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45992.375409953704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45992.375409953704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45992.375409953704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45992.375409953704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45992.375409953704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45992.375409953704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45992.375409953704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45992.375409953704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45992.375409953704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45992.375409953704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45992.375409953704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45992.375409953704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45992.375409953704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45992.375409953704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45992.375409953704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45992.375409953704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45992.375409953704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45992.375409953704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45992.375409953704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45992.375409953704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45992.375409953704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45992.375409953704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45992.375409953704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45992.375409953704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45992.375409953704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45992.375409953704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45992.375409953704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45992.375409953704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45992.375409953704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45992.375409953704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45992.375409953704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45992.375409953704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45992.375409953704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45992.375409953704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45992.375409953704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45992.375409953704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45992.375409953704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45992.375409953704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45992.375409953704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45992.375409953704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45992.375409953704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45992.375409953704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45992.375409953704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45992.375409953704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45992.375409953704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45992.375409953704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45992.375409953704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45992.375409953704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45992.375409953704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45992.375409953704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45992.375409953704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45992.375409953704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45992.375409953704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45992.375409953704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45992.375409953704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45992.375409953704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45992.375409953704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45992.375409953704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45992.375409953704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45992.375409953704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45992.375409953704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45992.375409953704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45992.375409953704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45992.375409953704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45992.375409953704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45992.375409953704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45992.375409953704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45992.375409953704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45992.375409953704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45992.375409953704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45992.375409953704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45992.375409953704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45992.375409953704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45992.375409953704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45992.375409953704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45992.375409953704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45992.375409953704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45992.375409953704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45992.375409953704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45992.375409953704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45992.375409953704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45992.375409953704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45992.375409953704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45992.375409953704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45992.375409953704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45992.375409953704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45992.375409953704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45992.375409953704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45992.375409953704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45992.375409953704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45992.375409953704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45992.375409953704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45992.375409953704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45992.375409953704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45992.375409953704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45992.375409953704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45992.375409953704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45992.375409953704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45992.375409953704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45992.375409953704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45992.375409953704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45992.375409953704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45992.375409953704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45992.375409953704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45992.375409953704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45992.375409953704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45992.375409953704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45992.375409953704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45992.375409953704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45992.375409953704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45992.375409953704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45992.375409953704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45992.375409953704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45992.375409953704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45992.375409953704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45992.375409953704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45992.375409953704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45992.375409953704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45992.375409953704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45992.375409953704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45992.375409953704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45992.375409953704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45992.375409953704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45992.375409953704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45992.375409953704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45992.375409953704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45992.375409953704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45992.375409953704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45992.375409953704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45992.375409953704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45992.375409953704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45992.375409953704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45992.375409953704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45992.375409953704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45992.375409953704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45992.375409953704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45992.375409953704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45992.375409953704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45992.375409953704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45992.375409953704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45992.375409953704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45992.375409953704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45992.375409953704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45992.375409953704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45992.375409953704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45992.375409953704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45992.375409953704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45992.375409953704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45992.375409953704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45992.375409953704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45992.375409953704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45992.375409953704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45992.375409953704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45992.375409953704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45992.375409953704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45992.375409953704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45992.375409953704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45992.375409953704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45992.375409953704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45992.375409953704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45992.375409953704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45992.375409953704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45992.375409953704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45992.375409953704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45992.375409953704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45992.375409953704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45992.375409953704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45992.375409953704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45992.375409953704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45992.375409953704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45992.375409953704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45992.375409953704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45992.375409953704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45992.375409953704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45992.375409953704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45992.375409953704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45992.375409953704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45992.375409953704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45992.375409953704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45992.375409953704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45992.375409953704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45992.375409953704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45992.375409953704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45992.375409953704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45992.375409953704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45992.375409953704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45992.375409953704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45992.375409953704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45992.375409953704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45992.375409953704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45992.375409953704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45992.375409953704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45992.375409953704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45992.375409953704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45992.375409953704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45992.375409953704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45992.375409953704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45992.375409953704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45992.375409953704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45992.375409953704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45992.375409953704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45992.375409953704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45992.375409953704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45992.375409953704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45992.375409953704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45992.375409953704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45992.375409953704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45992.375409953704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45992.375409953704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45992.375409953704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45992.375409953704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45992.375409953704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45992.375409953704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45992.375409953704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45992.375409953704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45992.375409953704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45992.375409953704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45992.375409953704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45992.375409953704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45992.375409953704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45992.375409953704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45992.375409953704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45992.375409953704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45992.375409953704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45992.375409953704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45992.375409953704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45992.375409953704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45992.375409953704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45992.375409953704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45992.375409953704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45992.375409953704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45992.375409953704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45992.375409953704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45992.375409953704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45992.375409953704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45992.375409953704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45992.375409953704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45992.375409953704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45992.375409953704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45992.375409953704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45992.375409953704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45992.375409953704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45992.375409953704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45992.375409953704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45992.375409953704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45992.375409953704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45992.375409953704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45992.375409953704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45992.375409953704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45992.375409953704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45992.375409953704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45992.375409953704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45992.375409953704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45992.375409953704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45992.375409953704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45992.375409953704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45992.375409953704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45992.375409953704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45992.375409953704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45992.375409953704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45992.375409953704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45992.375409953704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45992.375409953704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45992.375409953704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45992.375409953704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45992.375409953704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45992.375409953704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45992.375409953704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45992.375409953704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45992.375409953704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45992.375409953704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45992.375409953704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45992.375409953704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45992.375409953704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45992.375409953704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45992.375409953704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45992.375409953704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45992.375409953704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45992.375409953704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45992.375409953704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45992.375409953704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45992.375409953704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45992.375409953704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45992.375409953704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45992.375409953704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45992.375409953704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45992.375409953704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45992.375409953704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45992.375409953704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45992.375409953704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45992.375409953704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45992.375409953704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45992.375409953704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45992.375409953704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45992.375409953704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45992.375409953704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45992.375409953704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45992.375409953704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45992.375409953704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45992.375409953704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45992.375409953704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45992.375409953704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45992.375409953704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45992.375409953704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45992.375409953704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45992.375409953704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45992.375409953704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45992.375409953704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45992.375409953704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45992.375409953704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45992.375409953704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45992.375409953704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45992.375409953704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45992.375409953704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45992.375409953704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45992.375409953704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45992.375409953704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45992.375409953704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45992.375409953704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45992.375409953704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45992.375409953704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45992.375409953704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45992.375409953704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45992.375409953704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45992.375409953704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45992.375409953704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45992.375409953704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45992.375409953704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45992.375409953704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45992.375409953704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45992.375409953704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45992.375409953704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45992.375409953704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45992.375409953704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45992.375409953704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45992.375409953704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45992.375409953704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45992.375409953704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45992.375409953704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45992.375409953704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45992.375409953704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45992.375409953704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45992.375409953704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45992.375409953704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45992.375409953704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45992.375409953704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45992.375409953704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45992.375409953704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45992.375409953704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45992.375409953704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45992.375409953704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45992.375409953704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45992.375409953704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45992.375409953704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45992.375409953704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45992.375409953704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45992.375409953704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45992.375409953704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45992.375409953704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45992.375409953704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45992.375409953704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45992.375409953704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45992.375409953704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45992.375409953704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45992.375409953704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45992.375409953704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45992.375409953704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45992.375409953704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45992.375409953704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45992.375409953704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45992.375409953704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45992.375409953704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45992.375409953704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45992.375409953704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45992.375409953704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45992.375409953704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45992.375409953704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45992.375409953704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45992.375409953704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45992.375409953704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45992.375409953704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45992.375409953704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45992.375409953704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45992.375409953704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45992.375409953704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45992.375409953704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45992.375409953704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45992.375409953704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45992.375409953704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45992.375409953704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45992.375409953704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45992.375409953704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45992.375409953704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45992.375409953704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45992.375409953704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45992.375409953704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45992.375409953704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45992.375409953704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45992.375409953704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45992.375409953704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45992.375409953704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45992.375409953704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45992.375409953704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45992.375409953704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45992.375409953704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45992.375409953704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45992.375409953704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45992.375409953704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45992.375409953704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45992.375409953704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45992.375409953704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45992.375409953704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45992.375409953704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45992.375409953704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45992.375409953704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45992.375409953704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45992.375409953704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45992.375409953704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45992.375409953704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45992.375409953704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45992.375409953704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45992.375409953704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45992.375409953704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45992.375409953704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45992.375409953704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45992.375409953704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45992.375409953704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45992.375409953704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45992.375409953704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45992.375409953704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45992.375409953704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45992.375409953704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45992.375409953704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45992.375409953704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45992.375409953704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45992.375409953704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45992.375409953704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45992.375409953704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45992.375409953704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45992.375409953704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45992.375409953704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45992.375409953704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45992.375409953704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45992.375409953704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45992.375409953704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45992.375409953704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45992.375409953704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45992.375409953704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45992.375409953704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45992.375409953704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45992.375409953704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45992.375409953704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45992.375409953704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45992.375409953704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45992.375409953704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45992.375409953704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45992.375409953704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45992.375409953704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45992.375409953704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45992.375409953704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45992.375409953704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45992.375409953704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45992.375409953704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45992.375409953704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45992.375409953704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45992.375409953704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45992.375409953704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45992.375409953704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45992.375409953704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45992.375409953704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45992.375409953704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45992.375409953704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45992.375409953704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45992.375409953704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45992.375409953704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45992.375409953704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45992.375409953704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45992.375409953704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45992.375409953704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45992.375409953704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45992.375409953704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45992.375409953704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45992.375409953704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45992.375409953704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45992.375409953704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45992.375409953704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45992.375409953704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45992.375409953704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45992.375409953704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45992.375409953704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45992.375409953704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45992.375409953704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45992.375409953704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45992.375409953704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45992.375409953704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45992.375409953704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45992.375409953704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45992.375409953704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45992.375409953704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45992.375409953704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45992.375409953704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45992.375409953704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45992.375409953704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45992.375409953704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45992.375409953704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45992.375409953704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45992.375409953704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45992.375409953704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45992.375409953704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45992.375409953704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45992.375409953704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45992.375409953704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45992.375409953704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45992.375409953704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45992.375409953704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45992.375409953704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45992.375409953704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45992.375409953704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45992.375409953704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45992.375409953704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45992.375409953704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45992.375409953704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45992.375409953704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45992.375409953704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45992.375409953704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45992.375409953704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45992.375409953704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45992.375409953704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45992.375409953704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45992.375409953704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45992.375409953704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45992.375409953704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45992.375409953704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45992.375409953704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45992.375409953704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45992.375409953704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45992.375409953704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45992.375409953704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45992.375409953704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45992.375409953704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45992.375409953704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45992.375409953704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45992.375409953704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45992.375409953704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45992.375409953704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45992.375409953704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45992.375409953704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45992.375409953704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45992.375409953704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45992.375409953704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45992.375409953704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45992.375409953704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45992.375409953704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45992.375409953704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45992.375409953704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45992.375409953704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45992.375409953704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45992.375409953704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45992.375409953704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45992.375409953704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45992.375409953704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45992.375409953704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45992.375409953704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45992.375409953704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45992.375409953704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45992.375409953704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45992.375409953704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45992.375409953704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45992.375409953704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45992.375409953704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45992.375409953704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45992.375409953704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45992.375409953704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45992.375409953704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45992.375409953704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45992.375409953704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45992.375409953704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45992.375409953704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45992.375409953704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45992.375409953704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45992.375409953704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45992.375409953704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45992.375409953704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45992.375409953704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45992.375409953704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45992.375409953704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45992.375409953704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45992.375409953704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45992.375409953704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45992.375409953704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45992.375409953704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45992.375409953704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45992.375409953704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45992.375409953704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45992.375409953704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45992.375409953704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45992.375409953704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45992.375409953704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45992.375409953704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45992.375409953704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45992.375409953704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45992.375409953704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45992.375409953704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45992.375409953704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45992.375409953704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45992.375409953704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45992.375409953704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45992.375409953704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45992.375409953704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45992.375409953704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45992.375409953704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45992.375409953704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45992.375409953704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45992.375409953704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45992.375409953704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45992.375409953704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45992.375409953704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45992.375409953704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45992.375409953704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45992.375409953704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45992.375409953704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45992.375409953704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45992.375409953704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45992.375409953704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45992.375409953704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45992.375409953704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45992.375409953704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45992.375409953704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45992.375409953704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45992.375409953704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45992.375409953704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45992.375409953704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45992.375409953704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45992.375409953704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45992.375409953704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45992.375409953704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45992.375409953704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45992.375409953704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45992.375409953704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45992.375409953704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45992.375409953704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45992.375409953704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45992.375409953704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45992.375409953704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45992.375409953704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45992.375409953704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45992.375409953704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45992.375409953704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45992.375409953704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45992.375409953704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45992.375409953704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45992.375409953704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45992.375409953704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45992.375409953704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45992.375409953704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45992.375409953704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45992.375409953704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45992.375409953704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45992.375409953704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45992.375409953704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45992.375409953704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45992.375409953704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45992.375409953704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45992.375409953704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45992.375409953704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45992.375409953704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45992.375409953704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45992.375409953704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45992.375409953704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45992.375409953704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45992.375409953704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45992.375409953704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45992.375409953704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45992.375409953704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45992.375409953704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45992.375409953704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45992.375409953704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45992.375409953704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45992.375409953704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45992.375409953704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45992.375409953704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45992.375409953704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45992.375409953704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45992.375409953704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45992.375409953704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45992.375409953704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45992.375409953704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45992.375409953704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45992.375409953704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45992.375409953704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45992.375409953704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45992.375409953704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45992.375409953704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45992.375409953704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45992.375409953704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45992.375409953704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45992.375409953704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45992.375409953704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45992.375409953704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45992.375409953704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45992.375409953704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45992.375409953704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45992.375409953704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45992.375409953704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45992.375409953704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45992.375409953704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45992.375409953704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45992.375409953704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45992.375409953704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45992.375409953704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45992.375409953704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45992.375409953704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45992.375409953704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45992.375409953704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45992.375409953704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45992.375409953704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45992.375409953704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45992.375409953704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45992.375409953704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45992.375409953704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45992.375409953704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45992.375409953704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45992.375409953704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45992.375409953704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45992.375409953704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45992.375409953704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45992.375409953704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45992.375409953704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45992.375409953704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45992.375409953704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45992.375409953704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45992.375409953704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45992.375409953704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45992.375409953704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45992.375409953704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45992.375409953704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45992.375409953704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45992.375409953704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45992.375409953704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45992.375409953704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45992.375409953704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45992.375409953704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45992.375409953704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45992.375409953704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45992.375409953704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45992.375409953704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45992.375409953704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45992.375409953704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45992.375409953704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45992.375409953704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45992.375409953704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45992.375409953704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45992.375409953704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45992.375409953704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45992.375409953704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45992.375409953704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45992.375409953704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45992.375409953704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45992.375409953704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45992.375409953704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45992.375409953704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45992.375409953704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45992.375409953704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45992.375409953704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45992.375409953704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45992.375409953704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45992.375409953704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45992.375409953704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45992.375409953704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45992.375409953704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45992.375409953704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45992.375409953704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45992.375409953704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45992.375409953704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45992.375409953704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45992.375409953704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45992.375409953704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45992.375409953704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45992.375409953704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45992.375409953704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45992.375409953704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45992.375409953704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45992.375409953704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45992.375409953704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45992.375409953704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45992.375409953704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45992.375409953704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45992.375409953704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45992.375409953704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45992.375409953704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45992.375409953704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45992.375409953704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45992.375409953704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45992.375409953704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45992.375409953704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45992.375409953704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45992.375409953704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45992.375409953704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45992.375409953704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45992.375409953704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45992.375409953704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45992.375409953704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45992.375409953704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45992.375409953704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45992.375409953704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45992.375409953704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45992.375409953704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45992.375409953704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45992.375409953704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45992.375409953704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45992.375409953704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45992.375409953704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45992.375409953704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45992.375409953704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45992.375409953704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45992.375409953704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45992.375409953704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45992.375409953704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45992.375409953704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45992.375409953704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45992.375409953704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45992.375409953704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45992.375409953704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45992.375409953704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45992.375409953704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45992.375409953704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45992.375409953704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45992.375409953704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45992.375409953704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45992.375409953704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45992.375409953704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45992.375409953704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45992.375409953704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45992.375409953704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45992.375409953704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45992.375409953704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45992.375409953704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45992.375409953704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45992.375409953704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45992.375409953704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45992.375409953704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45992.375409953704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45992.375409953704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45992.375409953704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45992.375409953704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45992.375409953704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45992.375409953704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45992.375409953704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45992.375409953704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45992.375409953704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45992.375409953704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45992.375409953704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45992.375409953704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45992.375409953704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45992.375409953704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45992.375409953704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45992.375409953704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45992.375409953704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45992.375409953704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45992.375409953704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45992.375409953704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45992.375409953704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45992.375409953704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45992.375409953704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45992.375409953704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45992.375409953704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45992.375409953704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45992.375409953704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45992.375409953704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45992.375409953704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45992.375409953704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45992.375409953704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45992.375409953704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45992.375409953704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45992.375409953704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45992.375409953704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45992.375409953704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45992.375409953704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45992.375409953704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45992.375409953704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45992.375409953704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288.89469236110745</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1</v>
      </c>
      <c r="D3" s="88" t="s">
        <v>39202</v>
      </c>
      <c r="E3" s="91" t="s">
        <v>39106</v>
      </c>
      <c r="F3" s="92"/>
      <c r="G3" s="93">
        <f t="shared" ref="G3:G25" ca="1" si="0">IFERROR(NOW()-F3,"")</f>
        <v>45992.375409953704</v>
      </c>
      <c r="H3" s="92">
        <v>45992.318518518521</v>
      </c>
      <c r="I3" s="110" t="str">
        <f>IFERROR(VLOOKUP(D3,DB!A:F,6,0),"")</f>
        <v>SCECO</v>
      </c>
      <c r="J3" s="110" t="str">
        <f>IFERROR(VLOOKUP(D3,DB!A:G,7,0),"")</f>
        <v>Dead</v>
      </c>
      <c r="K3" s="94" t="s">
        <v>39203</v>
      </c>
      <c r="L3" s="88" t="str">
        <f>IFERROR(VLOOKUP(D3,DB!A:I,9,0),"")</f>
        <v>Latis</v>
      </c>
    </row>
    <row r="4" spans="1:16" ht="15" customHeight="1">
      <c r="A4" s="110" t="s">
        <v>39201</v>
      </c>
      <c r="B4" s="110" t="str">
        <f>IFERROR(VLOOKUP(D4,DB!A:K,11,0),"")</f>
        <v>R4</v>
      </c>
      <c r="C4" s="90">
        <v>3</v>
      </c>
      <c r="D4" s="88" t="s">
        <v>39204</v>
      </c>
      <c r="E4" s="91" t="s">
        <v>39106</v>
      </c>
      <c r="F4" s="92"/>
      <c r="G4" s="93">
        <f t="shared" ca="1" si="0"/>
        <v>45992.375409953704</v>
      </c>
      <c r="H4" s="92">
        <v>45992.329687500001</v>
      </c>
      <c r="I4" s="110" t="str">
        <f>IFERROR(VLOOKUP(D4,DB!A:F,6,0),"")</f>
        <v>SCECO</v>
      </c>
      <c r="J4" s="110" t="str">
        <f>IFERROR(VLOOKUP(D4,DB!A:G,7,0),"")</f>
        <v>Dead</v>
      </c>
      <c r="K4" s="94" t="s">
        <v>39198</v>
      </c>
      <c r="L4" s="88" t="str">
        <f>IFERROR(VLOOKUP(D4,DB!A:I,9,0),"")</f>
        <v>Latis</v>
      </c>
    </row>
    <row r="5" spans="1:16" ht="15" customHeight="1">
      <c r="A5" s="110" t="s">
        <v>39205</v>
      </c>
      <c r="B5" s="110" t="str">
        <f>IFERROR(VLOOKUP(D5,DB!A:K,11,0),"")</f>
        <v>R4</v>
      </c>
      <c r="C5" s="90">
        <v>3</v>
      </c>
      <c r="D5" s="88" t="s">
        <v>39206</v>
      </c>
      <c r="E5" s="91" t="s">
        <v>39106</v>
      </c>
      <c r="F5" s="92">
        <v>45992.347222222219</v>
      </c>
      <c r="G5" s="93">
        <f t="shared" ca="1" si="0"/>
        <v>2.8187731484649703E-2</v>
      </c>
      <c r="H5" s="92">
        <v>45992.337719907409</v>
      </c>
      <c r="I5" s="110" t="str">
        <f>IFERROR(VLOOKUP(D5,DB!A:F,6,0),"")</f>
        <v>SCECO</v>
      </c>
      <c r="J5" s="110" t="str">
        <f>IFERROR(VLOOKUP(D5,DB!A:G,7,0),"")</f>
        <v>Dead</v>
      </c>
      <c r="K5" s="94" t="s">
        <v>39207</v>
      </c>
      <c r="L5" s="88" t="str">
        <f>IFERROR(VLOOKUP(D5,DB!A:I,9,0),"")</f>
        <v>Latis</v>
      </c>
    </row>
    <row r="6" spans="1:16" ht="15" customHeight="1">
      <c r="A6" s="110" t="s">
        <v>39208</v>
      </c>
      <c r="B6" s="110" t="str">
        <f>IFERROR(VLOOKUP(D6,DB!A:K,11,0),"")</f>
        <v>R4</v>
      </c>
      <c r="C6" s="90">
        <v>2</v>
      </c>
      <c r="D6" s="88" t="s">
        <v>34729</v>
      </c>
      <c r="E6" s="91" t="s">
        <v>39106</v>
      </c>
      <c r="F6" s="92">
        <v>45992.354861111111</v>
      </c>
      <c r="G6" s="93">
        <f t="shared" ca="1" si="0"/>
        <v>2.0548842592688743E-2</v>
      </c>
      <c r="H6" s="92">
        <v>45992.3440625</v>
      </c>
      <c r="I6" s="110" t="str">
        <f>IFERROR(VLOOKUP(D6,DB!A:F,6,0),"")</f>
        <v>SCECO</v>
      </c>
      <c r="J6" s="110" t="str">
        <f>IFERROR(VLOOKUP(D6,DB!A:G,7,0),"")</f>
        <v>Vandalized</v>
      </c>
      <c r="K6" s="94" t="s">
        <v>39207</v>
      </c>
      <c r="L6" s="88" t="str">
        <f>IFERROR(VLOOKUP(D6,DB!A:I,9,0),"")</f>
        <v>Latis</v>
      </c>
    </row>
    <row r="7" spans="1:16" ht="15" customHeight="1">
      <c r="A7" s="110"/>
      <c r="B7" s="110" t="str">
        <f>IFERROR(VLOOKUP(D7,DB!A:K,11,0),"")</f>
        <v/>
      </c>
      <c r="C7" s="90"/>
      <c r="D7" s="88"/>
      <c r="E7" s="91"/>
      <c r="F7" s="92"/>
      <c r="G7" s="93">
        <f t="shared" ca="1" si="0"/>
        <v>45992.375409953704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45992.375409953704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45992.375409953704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45992.375409953704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45992.375409953704</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45992.375409953704</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45992.375409953704</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45992.375409953704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45992.375409953704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45992.375409953704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45992.375409953704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45992.375409953704</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45992.375409953704</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45992.375409953704</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45992.375409953704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45992.375409953704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45992.375409953704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45992.375409953704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45992.375409953704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45992.375409953704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45992.375409953704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45992.375409953704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45992.375409953704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45992.375409953704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45992.375409953704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45992.375409953704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45992.375409953704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45992.375409953704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45992.375409953704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45992.375409953704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45992.375409953704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45992.375409953704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45992.375409953704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45992.375409953704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45992.375409953704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45992.375409953704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45992.375409953704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45992.375409953704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45992.375409953704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45992.375409953704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45992.375409953704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45992.375409953704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45992.375409953704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45992.375409953704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45992.375409953704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45992.375409953704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45992.375409953704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45992.375409953704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45992.375409953704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45992.375409953704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45992.375409953704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45992.375409953704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45992.375409953704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45992.375409953704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45992.375409953704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45992.375409953704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45992.375409953704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45992.375409953704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45992.375409953704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45992.375409953704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45992.375409953704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45992.375409953704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45992.375409953704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45992.375409953704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45992.375409953704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45992.375409953704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45992.375409953704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45992.375409953704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45992.375409953704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45992.375409953704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45992.375409953704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45992.375409953704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45992.375409953704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45992.375409953704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45992.375409953704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45992.375409953704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45992.375409953704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45992.375409953704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45992.375409953704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45992.375409953704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45992.375409953704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45992.375409953704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45992.375409953704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45992.375409953704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45992.375409953704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45992.375409953704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45992.375409953704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45992.375409953704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45992.375409953704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45992.375409953704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45992.375409953704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45992.375409953704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45992.375409953704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45992.375409953704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45992.375409953704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45992.375409953704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45992.375409953704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45992.375409953704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45992.375409953704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45992.375409953704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45992.375409953704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45992.375409953704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45992.375409953704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45992.375409953704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45992.375409953704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45992.375409953704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45992.375409953704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45992.375409953704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45992.375409953704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45992.375409953704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45992.375409953704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45992.375409953704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45992.375409953704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45992.375409953704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45992.375409953704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45992.375409953704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45992.375409953704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45992.375409953704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45992.375409953704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45992.375409953704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45992.375409953704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45992.375409953704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45992.375409953704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45992.375409953704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45992.375409953704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45992.375409953704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45992.375409953704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45992.375409953704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45992.375409953704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45992.375409953704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45992.375409953704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45992.375409953704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45992.375409953704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45992.375409953704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45992.375409953704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45992.375409953704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45992.375409953704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45992.375409953704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45992.375409953704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45992.375409953704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45992.375409953704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45992.375409953704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45992.375409953704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45992.375409953704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45992.375409953704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45992.375409953704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45992.375409953704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45992.375409953704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45992.375409953704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45992.375409953704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45992.375409953704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45992.375409953704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45992.375409953704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45992.375409953704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45992.375409953704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45992.375409953704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45992.375409953704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45992.375409953704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45992.375409953704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45992.375409953704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45992.375409953704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45992.375409953704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45992.375409953704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45992.375409953704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45992.375409953704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45992.375409953704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45992.375409953704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45992.375409953704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45992.375409953704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45992.375409953704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45992.375409953704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45992.375409953704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45992.375409953704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45992.375409953704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45992.375409953704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45992.375409953704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45992.375409953704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45992.375409953704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45992.375409953704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45992.375409953704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45992.375409953704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45992.375409953704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45992.375409953704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45992.375409953704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45992.375409953704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45992.375409953704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45992.375409953704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45992.375409953704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45992.375409953704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45992.375409953704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45992.375409953704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45992.375409953704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45992.375409953704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45992.375409953704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45992.375409953704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45992.375409953704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45992.375409953704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45992.375409953704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45992.375409953704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45992.375409953704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45992.375409953704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45992.375409953704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45992.375409953704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45992.375409953704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45992.375409953704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45992.375409953704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45992.375409953704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45992.375409953704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45992.375409953704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45992.375409953704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45992.375409953704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45992.375409953704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45992.375409953704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45992.375409953704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45992.375409953704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45992.375409953704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45992.375409953704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45992.375409953704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45992.375409953704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45992.375409953704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45992.375409953704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45992.375409953704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45992.375409953704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45992.375409953704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45992.375409953704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45992.375409953704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45992.375409953704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45992.375409953704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45992.375409953704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45992.375409953704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45992.375409953704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45992.375409953704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45992.375409953704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45992.375409953704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45992.375409953704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45992.375409953704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45992.375409953704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45992.375409953704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45992.375409953704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45992.375409953704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45992.375409953704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45992.375409953704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45992.375409953704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45992.375409953704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45992.375409953704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45992.375409953704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45992.375409953704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45992.375409953704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45992.375409953704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45992.375409953704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45992.375409953704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45992.375409953704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45992.375409953704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45992.375409953704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45992.375409953704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45992.375409953704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45992.375409953704</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100.54334976851533</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66.186532638887002</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43.714298842591234</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11.002111342590069</v>
      </c>
      <c r="H5" s="136">
        <v>45981.360798611109</v>
      </c>
      <c r="I5" s="106" t="str">
        <f>IFERROR(VLOOKUP(D5,DB!A:F,6,0),"")</f>
        <v>SCECO</v>
      </c>
      <c r="J5" s="106" t="str">
        <f>IFERROR(VLOOKUP(D5,DB!A:G,7,0),"")</f>
        <v>Dead</v>
      </c>
      <c r="K5" s="106" t="s">
        <v>39216</v>
      </c>
      <c r="L5" s="106" t="str">
        <f>IFERROR(VLOOKUP(D5,DB!A:I,9,0),"")</f>
        <v>Latis</v>
      </c>
    </row>
    <row r="6" spans="1:13">
      <c r="A6" s="37" t="s">
        <v>39217</v>
      </c>
      <c r="B6" s="37" t="s">
        <v>5445</v>
      </c>
      <c r="C6" s="37">
        <v>1</v>
      </c>
      <c r="D6" s="37" t="s">
        <v>36123</v>
      </c>
      <c r="E6" s="37" t="s">
        <v>39106</v>
      </c>
      <c r="F6" s="38">
        <v>45992.123136574075</v>
      </c>
      <c r="G6" s="135">
        <f ca="1">IFERROR(NOW()-F6,"")</f>
        <v>0.25227337962860474</v>
      </c>
      <c r="H6" s="38">
        <v>45992.1175</v>
      </c>
      <c r="I6" s="37" t="str">
        <f>IFERROR(VLOOKUP(D6,DB!A:F,6,0),"")</f>
        <v>Generator-SG</v>
      </c>
      <c r="J6" s="37" t="str">
        <f>IFERROR(VLOOKUP(D6,DB!A:G,7,0),"")</f>
        <v>Vandalized</v>
      </c>
      <c r="K6" s="103" t="s">
        <v>39218</v>
      </c>
      <c r="L6" s="37" t="str">
        <f>IFERROR(VLOOKUP(D6,DB!A:I,9,0),"")</f>
        <v>Latis</v>
      </c>
    </row>
    <row r="7" spans="1:13">
      <c r="A7" s="37"/>
      <c r="B7" s="37" t="str">
        <f>IFERROR(VLOOKUP(D7,DB!A:K,11,0),"")</f>
        <v/>
      </c>
      <c r="C7" s="37"/>
      <c r="D7" s="37"/>
      <c r="E7" s="37"/>
      <c r="F7" s="38"/>
      <c r="G7" s="135">
        <f ca="1">IFERROR(NOW()-F7,"")</f>
        <v>45992.375409953704</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45992.375409953704</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45992.375409953704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45992.375409953704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45992.375409953704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45992.375409953704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45992.375409953704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45992.375409953704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45992.375409953704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45992.375409953704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45992.375409953704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45992.375409953704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45992.375409953704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45992.375409953704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45992.375409953704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45992.375409953704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45992.375409953704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45992.375409953704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45992.375409953704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45992.375409953704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45992.375409953704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45992.375409953704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45992.375409953704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45992.375409953704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45992.375409953704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45992.375409953704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45992.375409953704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45992.375409953704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45992.375409953704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45992.375409953704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45992.375409953704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45992.375409953704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45992.375409953704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45992.375409953704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45992.375409953704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45992.375409953704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45992.375409953704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45992.375409953704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45992.375409953704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45992.375409953704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45992.375409953704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45992.375409953704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45992.375409953704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45992.375409953704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45992.375409953704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45992.375409953704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45992.375409953704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45992.375409953704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45992.375409953704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45992.375409953704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45992.375409953704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45992.375409953704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45992.375409953704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45992.375409953704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45992.375409953704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45992.375409953704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45992.375409953704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45992.375409953704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45992.375409953704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45992.375409953704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45992.375409953704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45992.375409953704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45992.375409953704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45992.375409953704</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45992.375409953704</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2</v>
      </c>
      <c r="D2" s="119" t="s">
        <v>36977</v>
      </c>
      <c r="E2" s="106" t="s">
        <v>39106</v>
      </c>
      <c r="F2" s="121">
        <v>45992.335810185185</v>
      </c>
      <c r="G2" s="72">
        <f ca="1">IFERROR(NOW()-F2,"-")</f>
        <v>3.9599768519110512E-2</v>
      </c>
      <c r="H2" s="121">
        <v>45992.329317129632</v>
      </c>
      <c r="I2" s="119" t="str">
        <f>IFERROR(VLOOKUP(D2,DB!A:F,6,0),"")</f>
        <v>SCECO</v>
      </c>
      <c r="J2" s="119" t="str">
        <f>IFERROR(VLOOKUP(D2,DB!A:G,7,0),"")</f>
        <v xml:space="preserve">Weak </v>
      </c>
      <c r="K2" s="122" t="s">
        <v>39220</v>
      </c>
      <c r="L2" s="137" t="str">
        <f>IFERROR(VLOOKUP(D2,DB!A:I,9,0),"")</f>
        <v>Latis</v>
      </c>
    </row>
    <row r="3" spans="1:16382" ht="31.5" customHeight="1">
      <c r="A3" s="118"/>
      <c r="B3" s="119" t="str">
        <f>IFERROR(VLOOKUP(D3,DB!A:K,11,0),"")</f>
        <v/>
      </c>
      <c r="C3" s="120"/>
      <c r="D3" s="119"/>
      <c r="E3" s="106"/>
      <c r="F3" s="121"/>
      <c r="G3" s="72">
        <f ca="1">IFERROR(NOW()-F3,"-")</f>
        <v>45992.375409953704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45992.375409953704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45992.375409953704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45992.375409953704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45992.375409953704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45992.375409953704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45992.375409953704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45992.375409953704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45992.375409953704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45992.375409953704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45992.375409953704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45992.375409953704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45992.375409953704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45992.375409953704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45992.375409953704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45992.375409953704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45992.375409953704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45992.375409953704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45992.375409953704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45992.375409953704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45992.375409953704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45992.375409953704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45992.375409953704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45992.375409953704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45992.375409953704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45992.375409953704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45992.375409953704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45992.375409953704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45992.375409953704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45992.375409953704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45992.375409953704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45992.375409953704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45992.375409953704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45992.375409953704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45992.375409953704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45992.375409953704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45992.375409953704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45992.375409953704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45992.375409953704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45992.375409953704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45992.375409953704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45992.375409953704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45992.375409953704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45992.375409953704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45992.375409953704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45992.375409953704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45992.375409953704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45992.375409953704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45992.375409953704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45992.375409953704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45992.375409953704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45992.375409953704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45992.375409953704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45992.375409953704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45992.375409953704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45992.375409953704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45992.375409953704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45992.375409953704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45992.375409953704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45992.375409953704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45992.375409953704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45992.375409953704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45992.375409953704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45992.375409953704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45992.375409953704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45992.375409953704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45992.375409953704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45992.375409953704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45992.375409953704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45992.375409953704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45992.375409953704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45992.375409953704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45992.375409953704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45992.375409953704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45992.375409953704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45992.375409953704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45992.375409953704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45992.375409953704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45992.375409953704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45992.375409953704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45992.375409953704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45992.375409953704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45992.375409953704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45992.375409953704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45992.375409953704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45992.375409953704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45992.375409953704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45992.375409953704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45992.375409953704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45992.375409953704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45992.375409953704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45992.375409953704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45992.375409953704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45992.375409953704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45992.375409953704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45992.375409953704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45992.375409953704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45992.375409953704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45992.375409953704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45992.375409953704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45992.375409953704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45992.375409953704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45992.375409953704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45992.375409953704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45992.375409953704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45992.375409953704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45992.375409953704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45992.375409953704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45992.375409953704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45992.375409953704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45992.375409953704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45992.375409953704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45992.375409953704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45992.375409953704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45992.375409953704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45992.375409953704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45992.375409953704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45992.375409953704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45992.375409953704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45992.375409953704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45992.375409953704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45992.375409953704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45992.375409953704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45992.375409953704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45992.375409953704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45992.375409953704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45992.375409953704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45992.375409953704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45992.375409953704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45992.375409953704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45992.375409953704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45992.375409953704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45992.375409953704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45992.375409953704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45992.375409953704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45992.375409953704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45992.375409953704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45992.375409953704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45992.375409953704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45992.375409953704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45992.375409953704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45992.375409953704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45992.375409953704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45992.375409953704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45992.375409953704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45992.375409953704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45992.375409953704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45992.375409953704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45992.375409953704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45992.375409953704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45992.375409953704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45992.375409953704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45992.375409953704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45992.375409953704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45992.375409953704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45992.375409953704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45992.375409953704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45992.375409953704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45992.375409953704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45992.375409953704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45992.375409953704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45992.375409953704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45992.375409953704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45992.375409953704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45992.375409953704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45992.375409953704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45992.375409953704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45992.375409953704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45992.375409953704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45992.375409953704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45992.375409953704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45992.375409953704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45992.375409953704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45992.375409953704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45992.375409953704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45992.375409953704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45992.375409953704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45992.375409953704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45992.375409953704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45992.375409953704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45992.375409953704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45992.375409953704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45992.375409953704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45992.375409953704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45992.375409953704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45992.375409953704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45992.375409953704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45992.375409953704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45992.375409953704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45992.375409953704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45992.375409953704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45992.375409953704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45992.375409953704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45992.375409953704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45992.375409953704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45992.375409953704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45992.375409953704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45992.375409953704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45992.375409953704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45992.375409953704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45992.375409953704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45992.375409953704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45992.375409953704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45992.375409953704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45992.375409953704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45992.375409953704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45992.375409953704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45992.375409953704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45992.375409953704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45992.375409953704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45992.375409953704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45992.375409953704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45992.375409953704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45992.375409953704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45992.375409953704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45992.375409953704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45992.375409953704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45992.375409953704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45992.375409953704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45992.375409953704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45992.375409953704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45992.375409953704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45992.375409953704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45992.375409953704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45992.375409953704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45992.375409953704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45992.375409953704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45992.375409953704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45992.375409953704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45992.375409953704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45992.375409953704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45992.375409953704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45992.375409953704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45992.375409953704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45992.375409953704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45992.375409953704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45992.375409953704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45992.375409953704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45992.375409953704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45992.375409953704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45992.375409953704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45992.375409953704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45992.375409953704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45992.375409953704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45992.375409953704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45992.375409953704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45992.375409953704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45992.375409953704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45992.375409953704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45992.375409953704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45992.375409953704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45992.375409953704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45992.375409953704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45992.375409953704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45992.375409953704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45992.375409953704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45992.375409953704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45992.375409953704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45992.375409953704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45992.375409953704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45992.375409953704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45992.375409953704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45992.375409953704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45992.375409953704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45992.375409953704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45992.375409953704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45992.375409953704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45992.375409953704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45992.375409953704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45992.375409953704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45992.375409953704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45992.375409953704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45992.375409953704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45992.375409953704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45992.375409953704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45992.375409953704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45992.375409953704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45992.375409953704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45992.375409953704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45992.375409953704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45992.375409953704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45992.375409953704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45992.375409953704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45992.375409953704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45992.375409953704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45992.375409953704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45992.375409953704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45992.375409953704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45992.375409953704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45992.375409953704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45992.375409953704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45992.375409953704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45992.375409953704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45992.375409953704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45992.375409953704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45992.375409953704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45992.375409953704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45992.375409953704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45992.375409953704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45992.375409953704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45992.375409953704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45992.375409953704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45992.375409953704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45992.375409953704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45992.375409953704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45992.375409953704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45992.375409953704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45992.375409953704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45992.375409953704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45992.375409953704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45992.375409953704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45992.375409953704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45992.375409953704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45992.375409953704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45992.375409953704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45992.375409953704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45992.375409953704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45992.375409953704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45992.375409953704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45992.375409953704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45992.375409953704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45992.375409953704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45992.375409953704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45992.375409953704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45992.375409953704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45992.375409953704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45992.375409953704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45992.375409953704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45992.375409953704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45992.375409953704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45992.375409953704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45992.375409953704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45992.375409953704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45992.375409953704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45992.375409953704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45992.375409953704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45992.375409953704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45992.375409953704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45992.375409953704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45992.375409953704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45992.375409953704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45992.375409953704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45992.375409953704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45992.375409953704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45992.375409953704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45992.375409953704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45992.375409953704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45992.375409953704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45992.375409953704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45992.375409953704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45992.375409953704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45992.375409953704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45992.375409953704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45992.375409953704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45992.375409953704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45992.375409953704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45992.375409953704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45992.375409953704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45992.375409953704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45992.375409953704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45992.375409953704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45992.375409953704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45992.375409953704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45992.375409953704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45992.375409953704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45992.375409953704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45992.375409953704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45992.375409953704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45992.375409953704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45992.375409953704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45992.375409953704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45992.375409953704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45992.375409953704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45992.375409953704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45992.375409953704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45992.375409953704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45992.375409953704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45992.375409953704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45992.375409953704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45992.375409953704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45992.375409953704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45992.375409953704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45992.375409953704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45992.375409953704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45992.375409953704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45992.375409953704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45992.375409953704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45992.375409953704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45992.375409953704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45992.375409953704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45992.375409953704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45992.375409953704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45992.375409953704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45992.375409953704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45992.375409953704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45992.375409953704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45992.375409953704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45992.375409953704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45992.375409953704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45992.375409953704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45992.375409953704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45992.375409953704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45992.375409953704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45992.375409953704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45992.375409953704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45992.375409953704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45992.375409953704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45992.375409953704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45992.375409953704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45992.375409953704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45992.375409953704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45992.375409953704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45992.375409953704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45992.375409953704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45992.375409953704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45992.375409953704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45992.375409953704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45992.375409953704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45992.375409953704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45992.375409953704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45992.375409953704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45992.375409953704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45992.375409953704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45992.375409953704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45992.375409953704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45992.375409953704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45992.375409953704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45992.375409953704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45992.375409953704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45992.375409953704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45992.375409953704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45992.375409953704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45992.375409953704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45992.375409953704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45992.375409953704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45992.375409953704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45992.375409953704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45992.375409953704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45992.375409953704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45992.375409953704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45992.375409953704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45992.375409953704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45992.375409953704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45992.375409953704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45992.375409953704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45992.375409953704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45992.375409953704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45992.375409953704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45992.375409953704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45992.375409953704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45992.375409953704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45992.375409953704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45992.375409953704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45992.375409953704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45992.375409953704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45992.375409953704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45992.375409953704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45992.375409953704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45992.375409953704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45992.375409953704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45992.375409953704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45992.375409953704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45992.375409953704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45992.375409953704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45992.375409953704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45992.375409953704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45992.375409953704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45992.375409953704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45992.375409953704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45992.375409953704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45992.375409953704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45992.375409953704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45992.375409953704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45992.375409953704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45992.375409953704</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45992.375409953704</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2025-12-01T06:03:09Z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