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486" documentId="13_ncr:1_{F6CB121F-512D-4AA6-A0C1-0FB36C537598}" xr6:coauthVersionLast="47" xr6:coauthVersionMax="47" xr10:uidLastSave="{868D3398-1EC9-441B-9951-7E693268876D}"/>
  <bookViews>
    <workbookView xWindow="-109" yWindow="-109" windowWidth="26301" windowHeight="14169" firstSheet="2"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7" i="1" l="1"/>
  <c r="J7" i="1"/>
  <c r="I7" i="1"/>
  <c r="B7"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 i="5"/>
  <c r="G4" i="5"/>
  <c r="I4" i="5"/>
  <c r="J4" i="5"/>
  <c r="L4" i="5"/>
  <c r="L3" i="1"/>
  <c r="L4" i="1"/>
  <c r="L5" i="1"/>
  <c r="L6" i="1"/>
  <c r="L8" i="1"/>
  <c r="L9" i="1"/>
  <c r="L10" i="1"/>
  <c r="L11" i="1"/>
  <c r="L12" i="1"/>
  <c r="L13" i="1"/>
  <c r="J3" i="1"/>
  <c r="J4" i="1"/>
  <c r="J5" i="1"/>
  <c r="J6" i="1"/>
  <c r="J8" i="1"/>
  <c r="J9" i="1"/>
  <c r="J10" i="1"/>
  <c r="J11" i="1"/>
  <c r="J12" i="1"/>
  <c r="J13" i="1"/>
  <c r="I3" i="1"/>
  <c r="I4" i="1"/>
  <c r="I5" i="1"/>
  <c r="I6" i="1"/>
  <c r="I8" i="1"/>
  <c r="I9" i="1"/>
  <c r="I10" i="1"/>
  <c r="I11" i="1"/>
  <c r="I12" i="1"/>
  <c r="I13" i="1"/>
  <c r="G3" i="1"/>
  <c r="G4" i="1"/>
  <c r="G5" i="1"/>
  <c r="G6" i="1"/>
  <c r="G7" i="1"/>
  <c r="G8" i="1"/>
  <c r="G9" i="1"/>
  <c r="G10" i="1"/>
  <c r="G11" i="1"/>
  <c r="G12" i="1"/>
  <c r="G13" i="1"/>
  <c r="B3" i="1"/>
  <c r="B4" i="1"/>
  <c r="B5" i="1"/>
  <c r="B6" i="1"/>
  <c r="B8" i="1"/>
  <c r="B9" i="1"/>
  <c r="B10" i="1"/>
  <c r="B11" i="1"/>
  <c r="B12" i="1"/>
  <c r="B1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alcChain>
</file>

<file path=xl/sharedStrings.xml><?xml version="1.0" encoding="utf-8"?>
<sst xmlns="http://schemas.openxmlformats.org/spreadsheetml/2006/main" count="180281" uniqueCount="39125">
  <si>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</si>
  <si>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</si>
  <si>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</si>
  <si>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</si>
  <si>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</si>
  <si>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</si>
  <si>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</si>
  <si>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</si>
  <si>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</si>
  <si>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</si>
  <si>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</si>
  <si>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</si>
  <si>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</si>
  <si>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</si>
  <si>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</si>
  <si>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</si>
  <si>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</si>
  <si>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</si>
  <si>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</si>
  <si>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</si>
  <si>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</si>
  <si>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</si>
  <si>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</si>
  <si>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</si>
  <si>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</si>
  <si>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</si>
  <si>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</si>
  <si>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</si>
  <si>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</si>
  <si>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</si>
  <si>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</si>
  <si>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</si>
  <si>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</si>
  <si>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</si>
  <si>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</si>
  <si>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</si>
  <si>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</si>
  <si>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</si>
  <si>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</si>
  <si>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</si>
  <si>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</si>
  <si>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</si>
  <si>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</si>
  <si>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</si>
  <si>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</si>
  <si>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</si>
  <si>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</si>
  <si>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</si>
  <si>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</si>
  <si>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</si>
  <si>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</si>
  <si>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</si>
  <si>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</si>
  <si>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</si>
  <si>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</si>
  <si>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</si>
  <si>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</si>
  <si>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</si>
  <si>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</si>
  <si>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</si>
  <si>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</si>
  <si>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</si>
  <si>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</si>
  <si>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</si>
  <si>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</si>
  <si>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</si>
  <si>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</si>
  <si>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</si>
  <si>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</si>
  <si>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</si>
  <si>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</si>
  <si>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</si>
  <si>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</si>
  <si>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</si>
  <si>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</si>
  <si>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</si>
  <si>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</si>
  <si>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</si>
  <si>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</si>
  <si>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</si>
  <si>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</si>
  <si>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</si>
  <si>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</si>
  <si>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</si>
  <si>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</si>
  <si>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</si>
  <si>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</si>
  <si>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</si>
  <si>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</si>
  <si>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</si>
  <si>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</si>
  <si>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</si>
  <si>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</si>
  <si>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</si>
  <si>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</si>
  <si>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</si>
  <si>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</si>
  <si>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</si>
  <si>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</si>
  <si>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</si>
  <si>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</si>
  <si>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</si>
  <si>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</si>
  <si>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</si>
  <si>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</si>
  <si>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</si>
  <si>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</si>
  <si>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</si>
  <si>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</si>
  <si>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</si>
  <si>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</si>
  <si>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</si>
  <si>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</si>
  <si>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</si>
  <si>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</si>
  <si>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</si>
  <si>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</si>
  <si>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</si>
  <si>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</si>
  <si>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</si>
  <si>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</si>
  <si>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</si>
  <si>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</si>
  <si>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</si>
  <si>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</si>
  <si>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</si>
  <si>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</si>
  <si>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</si>
  <si>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</si>
  <si>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</si>
  <si>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</si>
  <si>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</si>
  <si>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</si>
  <si>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</si>
  <si>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</si>
  <si>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</si>
  <si>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</si>
  <si>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</si>
  <si>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</si>
  <si>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</si>
  <si>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</si>
  <si>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</si>
  <si>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</si>
  <si>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</si>
  <si>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</si>
  <si>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</si>
  <si>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</si>
  <si>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</si>
  <si>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</si>
  <si>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</si>
  <si>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</si>
  <si>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</si>
  <si>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</si>
  <si>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</si>
  <si>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</si>
  <si>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</si>
  <si>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</si>
  <si>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</si>
  <si>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</si>
  <si>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</si>
  <si>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</si>
  <si>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</si>
  <si>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</si>
  <si>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</si>
  <si>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</si>
  <si>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</si>
  <si>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</si>
  <si>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</si>
  <si>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</si>
  <si>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</si>
  <si>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</si>
  <si>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</si>
  <si>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</si>
  <si>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</si>
  <si>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</si>
  <si>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</si>
  <si>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</si>
  <si>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</si>
  <si>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</si>
  <si>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</si>
  <si>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</si>
  <si>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</si>
  <si>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</si>
  <si>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</si>
  <si>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</si>
  <si>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</si>
  <si>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</si>
  <si>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</si>
  <si>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</si>
  <si>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</si>
  <si>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</si>
  <si>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</si>
  <si>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</si>
  <si>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</si>
  <si>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</si>
  <si>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</si>
  <si>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</si>
  <si>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</si>
  <si>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</si>
  <si>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</si>
  <si>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</si>
  <si>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</si>
  <si>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</si>
  <si>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</si>
  <si>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</si>
  <si>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</si>
  <si>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</si>
  <si>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</si>
  <si>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</si>
  <si>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</si>
  <si>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</si>
  <si>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</si>
  <si>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</si>
  <si>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</si>
  <si>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</si>
  <si>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</si>
  <si>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</si>
  <si>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</si>
  <si>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</si>
  <si>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</si>
  <si>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</si>
  <si>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</si>
  <si>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</si>
  <si>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</si>
  <si>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</si>
  <si>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</si>
  <si>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</si>
  <si>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</si>
  <si>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</si>
  <si>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</si>
  <si>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</si>
  <si>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</si>
  <si>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</si>
  <si>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</si>
  <si>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</si>
  <si>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</si>
  <si>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</si>
  <si>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</si>
  <si>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</si>
  <si>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</si>
  <si>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</si>
  <si>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</si>
  <si>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</si>
  <si>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</si>
  <si>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</si>
  <si>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</si>
  <si>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</si>
  <si>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</si>
  <si>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</si>
  <si>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</si>
  <si>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</si>
  <si>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</si>
  <si>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</si>
  <si>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</si>
  <si>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</si>
  <si>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</si>
  <si>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</si>
  <si>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</si>
  <si>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</si>
  <si>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</si>
  <si>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</si>
  <si>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</si>
  <si>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</si>
  <si>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</si>
  <si>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</si>
  <si>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</si>
  <si>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</si>
  <si>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</si>
  <si>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</si>
  <si>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</si>
  <si>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</si>
  <si>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</si>
  <si>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</si>
  <si>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</si>
  <si>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</si>
  <si>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</si>
  <si>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</si>
  <si>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</si>
  <si>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</si>
  <si>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</si>
  <si>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</si>
  <si>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</si>
  <si>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</si>
  <si>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</si>
  <si>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</si>
  <si>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</si>
  <si>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</si>
  <si>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</si>
  <si>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</si>
  <si>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</si>
  <si>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</si>
  <si>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</si>
  <si>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</si>
  <si>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</si>
  <si>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</si>
  <si>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</si>
  <si>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</si>
  <si>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</si>
  <si>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</si>
  <si>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</si>
  <si>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</si>
  <si>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</si>
  <si>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</si>
  <si>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</si>
  <si>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</si>
  <si>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</si>
  <si>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</si>
  <si>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</si>
  <si>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</si>
  <si>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</si>
  <si>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</si>
  <si>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</si>
  <si>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</si>
  <si>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</si>
  <si>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</si>
  <si>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</si>
  <si>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</si>
  <si>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</si>
  <si>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</si>
  <si>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</si>
  <si>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</si>
  <si>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</si>
  <si>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</si>
  <si>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</si>
  <si>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</si>
  <si>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</si>
  <si>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</si>
  <si>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</si>
  <si>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</si>
  <si>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</si>
  <si>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</si>
  <si>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</si>
  <si>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</si>
  <si>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</si>
  <si>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</si>
  <si>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</si>
  <si>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</si>
  <si>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</si>
  <si>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</si>
  <si>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</si>
  <si>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</si>
  <si>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</si>
  <si>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</si>
  <si>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</si>
  <si>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</si>
  <si>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</si>
  <si>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</si>
  <si>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</si>
  <si>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</si>
  <si>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</si>
  <si>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</si>
  <si>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</si>
  <si>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</si>
  <si>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</si>
  <si>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</si>
  <si>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</si>
  <si>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</si>
  <si>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</si>
  <si>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</si>
  <si>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</si>
  <si>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</si>
  <si>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</si>
  <si>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</si>
  <si>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</si>
  <si>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</si>
  <si>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</si>
  <si>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</si>
  <si>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</si>
  <si>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</si>
  <si>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</si>
  <si>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</si>
  <si>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</si>
  <si>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</si>
  <si>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</si>
  <si>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</si>
  <si>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</si>
  <si>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</si>
  <si>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</si>
  <si>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</si>
  <si>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</si>
  <si>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</si>
  <si>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</si>
  <si>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</si>
  <si>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</si>
  <si>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</si>
  <si>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</si>
  <si>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</si>
  <si>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</si>
  <si>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</si>
  <si>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</si>
  <si>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</si>
  <si>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</si>
  <si>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</si>
  <si>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</si>
  <si>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</si>
  <si>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</si>
  <si>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</si>
  <si>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</si>
  <si>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</si>
  <si>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</si>
  <si>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</si>
  <si>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</si>
  <si>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</si>
  <si>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</si>
  <si>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</si>
  <si>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</si>
  <si>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</si>
  <si>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</si>
  <si>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</si>
  <si>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</si>
  <si>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</si>
  <si>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</si>
  <si>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</si>
  <si>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</si>
  <si>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</si>
  <si>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</si>
  <si>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</si>
  <si>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</si>
  <si>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</si>
  <si>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</si>
  <si>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</si>
  <si>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</si>
  <si>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</si>
  <si>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</si>
  <si>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</si>
  <si>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</si>
  <si>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</si>
  <si>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</si>
  <si>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</si>
  <si>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</si>
  <si>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</si>
  <si>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</si>
  <si>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</si>
  <si>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</si>
  <si>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</si>
  <si>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</si>
  <si>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</si>
  <si>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</si>
  <si>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</si>
  <si>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</si>
  <si>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</si>
  <si>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</si>
  <si>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</si>
  <si>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</si>
  <si>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</si>
  <si>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</si>
  <si>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</si>
  <si>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</si>
  <si>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</si>
  <si>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</si>
  <si>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</si>
  <si>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</si>
  <si>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</si>
  <si>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</si>
  <si>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</si>
  <si>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</si>
  <si>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</si>
  <si>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</si>
  <si>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</si>
  <si>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</si>
  <si>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</si>
  <si>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</si>
  <si>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</si>
  <si>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</si>
  <si>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</si>
  <si>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</si>
  <si>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</si>
  <si>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</si>
  <si>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</si>
  <si>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</si>
  <si>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</si>
  <si>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</si>
  <si>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</si>
  <si>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</si>
  <si>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</si>
  <si>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</si>
  <si>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</si>
  <si>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</si>
  <si>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</si>
  <si>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</si>
  <si>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</si>
  <si>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</si>
  <si>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</si>
  <si>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</si>
  <si>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</si>
  <si>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</si>
  <si>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</si>
  <si>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</si>
  <si>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</si>
  <si>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</si>
  <si>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</si>
  <si>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</si>
  <si>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</si>
  <si>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</si>
  <si>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</si>
  <si>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</si>
  <si>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</si>
  <si>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</si>
  <si>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</si>
  <si>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</si>
  <si>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</si>
  <si>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</si>
  <si>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</si>
  <si>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</si>
  <si>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</si>
  <si>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</si>
  <si>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</si>
  <si>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</si>
  <si>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</si>
  <si>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</si>
  <si>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</si>
  <si>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</si>
  <si>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</si>
  <si>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</si>
  <si>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</si>
  <si>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</si>
  <si>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</si>
  <si>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</si>
  <si>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</si>
  <si>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</si>
  <si>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</si>
  <si>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</si>
  <si>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</si>
  <si>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</si>
  <si>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</si>
  <si>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</si>
  <si>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</si>
  <si>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</si>
  <si>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</si>
  <si>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</si>
  <si>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</si>
  <si>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</si>
  <si>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</si>
  <si>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</si>
  <si>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</si>
  <si>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</si>
  <si>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</si>
  <si>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</si>
  <si>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</si>
  <si>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</si>
  <si>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</si>
  <si>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</si>
  <si>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</si>
  <si>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</si>
  <si>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</si>
  <si>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</si>
  <si>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</si>
  <si>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</si>
  <si>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</si>
  <si>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</si>
  <si>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</si>
  <si>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</si>
  <si>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</si>
  <si>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</si>
  <si>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</si>
  <si>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</si>
  <si>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</si>
  <si>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</si>
  <si>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</si>
  <si>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</si>
  <si>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</si>
  <si>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</si>
  <si>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</si>
  <si>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</si>
  <si>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</si>
  <si>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</si>
  <si>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</si>
  <si>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</si>
  <si>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</si>
  <si>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</si>
  <si>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</si>
  <si>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</si>
  <si>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</si>
  <si>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</si>
  <si>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</si>
  <si>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</si>
  <si>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</si>
  <si>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</si>
  <si>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</si>
  <si>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</si>
  <si>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</si>
  <si>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</si>
  <si>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</si>
  <si>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</si>
  <si>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</si>
  <si>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</si>
  <si>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</si>
  <si>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</si>
  <si>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</si>
  <si>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</si>
  <si>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</si>
  <si>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</si>
  <si>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</si>
  <si>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</si>
  <si>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</si>
  <si>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</si>
  <si>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</si>
  <si>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</si>
  <si>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</si>
  <si>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</si>
  <si>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</si>
  <si>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</si>
  <si>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</si>
  <si>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</si>
  <si>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</si>
  <si>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</si>
  <si>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</si>
  <si>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</si>
  <si>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</si>
  <si>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</si>
  <si>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</si>
  <si>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</si>
  <si>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</si>
  <si>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</si>
  <si>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</si>
  <si>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</si>
  <si>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</si>
  <si>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</si>
  <si>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</si>
  <si>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</si>
  <si>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</si>
  <si>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</si>
  <si>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</si>
  <si>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</si>
  <si>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</si>
  <si>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</si>
  <si>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</si>
  <si>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</si>
  <si>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</si>
  <si>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</si>
  <si>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</si>
  <si>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</si>
  <si>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</si>
  <si>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</si>
  <si>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</si>
  <si>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</si>
  <si>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</si>
  <si>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</si>
  <si>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</si>
  <si>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</si>
  <si>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</si>
  <si>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</si>
  <si>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</si>
  <si>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</si>
  <si>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</si>
  <si>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</si>
  <si>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</si>
  <si>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</si>
  <si>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</si>
  <si>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</si>
  <si>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</si>
  <si>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</si>
  <si>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</si>
  <si>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</si>
  <si>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</si>
  <si>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</si>
  <si>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</si>
  <si>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</si>
  <si>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</si>
  <si>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</si>
  <si>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</si>
  <si>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</si>
  <si>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</si>
  <si>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</si>
  <si>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</si>
  <si>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</si>
  <si>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</si>
  <si>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</si>
  <si>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</si>
  <si>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</si>
  <si>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</si>
  <si>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</si>
  <si>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</si>
  <si>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</si>
  <si>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</si>
  <si>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</si>
  <si>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</si>
  <si>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</si>
  <si>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</si>
  <si>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</si>
  <si>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</si>
  <si>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</si>
  <si>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</si>
  <si>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</si>
  <si>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</si>
  <si>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</si>
  <si>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</si>
  <si>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</si>
  <si>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</si>
  <si>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</si>
  <si>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</si>
  <si>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</si>
  <si>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</si>
  <si>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</si>
  <si>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</si>
  <si>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</si>
  <si>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</si>
  <si>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</si>
  <si>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</si>
  <si>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</si>
  <si>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</si>
  <si>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</si>
  <si>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</si>
  <si>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</si>
  <si>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</si>
  <si>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</si>
  <si>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</si>
  <si>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</si>
  <si>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</si>
  <si>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</si>
  <si>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</si>
  <si>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</si>
  <si>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</si>
  <si>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</si>
  <si>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</si>
  <si>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</si>
  <si>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</si>
  <si>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</si>
  <si>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</si>
  <si>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</si>
  <si>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</si>
  <si>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</si>
  <si>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</si>
  <si>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</si>
  <si>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</si>
  <si>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</si>
  <si>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</si>
  <si>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</si>
  <si>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</si>
  <si>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</si>
  <si>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</si>
  <si>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</si>
  <si>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</si>
  <si>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</si>
  <si>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</si>
  <si>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</si>
  <si>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</si>
  <si>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</si>
  <si>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</si>
  <si>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</si>
  <si>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</si>
  <si>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</si>
  <si>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</si>
  <si>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</si>
  <si>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</si>
  <si>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</si>
  <si>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</si>
  <si>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</si>
  <si>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</si>
  <si>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</si>
  <si>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</si>
  <si>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</si>
  <si>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</si>
  <si>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</si>
  <si>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</si>
  <si>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</si>
  <si>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</si>
  <si>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</si>
  <si>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</si>
  <si>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</si>
  <si>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</si>
  <si>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</si>
  <si>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</si>
  <si>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</si>
  <si>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</si>
  <si>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</si>
  <si>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</si>
  <si>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</si>
  <si>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</si>
  <si>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</si>
  <si>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</si>
  <si>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</si>
  <si>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</si>
  <si>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</si>
  <si>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</si>
  <si>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</si>
  <si>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</si>
  <si>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</si>
  <si>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</si>
  <si>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</si>
  <si>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</si>
  <si>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</si>
  <si>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</si>
  <si>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</si>
  <si>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</si>
  <si>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</si>
  <si>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</si>
  <si>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</si>
  <si>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</si>
  <si>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</si>
  <si>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</si>
  <si>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</si>
  <si>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</si>
  <si>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</si>
  <si>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</si>
  <si>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</si>
  <si>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</si>
  <si>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</si>
  <si>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</si>
  <si>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</si>
  <si>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</si>
  <si>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</si>
  <si>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</si>
  <si>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</si>
  <si>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</si>
  <si>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</si>
  <si>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</si>
  <si>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</si>
  <si>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</si>
  <si>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</si>
  <si>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</si>
  <si>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</si>
  <si>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</si>
  <si>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</si>
  <si>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</si>
  <si>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</si>
  <si>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</si>
  <si>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</si>
  <si>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</si>
  <si>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</si>
  <si>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</si>
  <si>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</si>
  <si>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</si>
  <si>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</si>
  <si>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</si>
  <si>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</si>
  <si>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</si>
  <si>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</si>
  <si>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</si>
  <si>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</si>
  <si>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</si>
  <si>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</si>
  <si>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</si>
  <si>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</si>
  <si>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</si>
  <si>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</si>
  <si>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</si>
  <si>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</si>
  <si>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</si>
  <si>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</si>
  <si>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</si>
  <si>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</si>
  <si>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</si>
  <si>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</si>
  <si>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</si>
  <si>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</si>
  <si>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</si>
  <si>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</si>
  <si>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</si>
  <si>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</si>
  <si>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</si>
  <si>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</si>
  <si>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</si>
  <si>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</si>
  <si>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</si>
  <si>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</si>
  <si>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</si>
  <si>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</si>
  <si>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</si>
  <si>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</si>
  <si>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</si>
  <si>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</si>
  <si>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</si>
  <si>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</si>
  <si>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</si>
  <si>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</si>
  <si>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</si>
  <si>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</si>
  <si>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</si>
  <si>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</si>
  <si>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</si>
  <si>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</si>
  <si>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</si>
  <si>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</si>
  <si>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</si>
  <si>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</si>
  <si>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</si>
  <si>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</si>
  <si>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</si>
  <si>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</si>
  <si>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</si>
  <si>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</si>
  <si>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</si>
  <si>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</si>
  <si>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</si>
  <si>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</si>
  <si>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</si>
  <si>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</si>
  <si>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</si>
  <si>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</si>
  <si>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</si>
  <si>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</si>
  <si>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</si>
  <si>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</si>
  <si>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</si>
  <si>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</si>
  <si>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</si>
  <si>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</si>
  <si>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</si>
  <si>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</si>
  <si>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</si>
  <si>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</si>
  <si>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</si>
  <si>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</si>
  <si>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</si>
  <si>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</si>
  <si>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</si>
  <si>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</si>
  <si>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</si>
  <si>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</si>
  <si>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</si>
  <si>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</si>
  <si>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</si>
  <si>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</si>
  <si>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</si>
  <si>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</si>
  <si>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</si>
  <si>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</si>
  <si>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</si>
  <si>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</si>
  <si>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</si>
  <si>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</si>
  <si>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</si>
  <si>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</si>
  <si>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</si>
  <si>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</si>
  <si>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</si>
  <si>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</si>
  <si>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</si>
  <si>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</si>
  <si>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</si>
  <si>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</si>
  <si>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</si>
  <si>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</si>
  <si>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</si>
  <si>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</si>
  <si>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</si>
  <si>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</si>
  <si>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</si>
  <si>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</si>
  <si>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</si>
  <si>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</si>
  <si>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</si>
  <si>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</si>
  <si>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</si>
  <si>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</si>
  <si>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</si>
  <si>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</si>
  <si>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</si>
  <si>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</si>
  <si>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</si>
  <si>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</si>
  <si>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</si>
  <si>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</si>
  <si>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</si>
  <si>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</si>
  <si>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</si>
  <si>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</si>
  <si>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</si>
  <si>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</si>
  <si>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</si>
  <si>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</si>
  <si>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</si>
  <si>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</si>
  <si>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</si>
  <si>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</si>
  <si>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</si>
  <si>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</si>
  <si>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</si>
  <si>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</si>
  <si>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</si>
  <si>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</si>
  <si>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</si>
  <si>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</si>
  <si>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</si>
  <si>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</si>
  <si>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</si>
  <si>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</si>
  <si>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</si>
  <si>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</si>
  <si>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</si>
  <si>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</si>
  <si>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</si>
  <si>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</si>
  <si>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</si>
  <si>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</si>
  <si>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</si>
  <si>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</si>
  <si>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</si>
  <si>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</si>
  <si>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</si>
  <si>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</si>
  <si>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</si>
  <si>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</si>
  <si>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</si>
  <si>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</si>
  <si>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</si>
  <si>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</si>
  <si>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</si>
  <si>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</si>
  <si>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</si>
  <si>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</si>
  <si>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</si>
  <si>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</si>
  <si>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</si>
  <si>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</si>
  <si>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</si>
  <si>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</si>
  <si>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</si>
  <si>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</si>
  <si>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</si>
  <si>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</si>
  <si>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</si>
  <si>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</si>
  <si>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</si>
  <si>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</si>
  <si>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</si>
  <si>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</si>
  <si>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</si>
  <si>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</si>
  <si>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</si>
  <si>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</si>
  <si>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</si>
  <si>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</si>
  <si>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</si>
  <si>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</si>
  <si>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</si>
  <si>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</si>
  <si>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</si>
  <si>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</si>
  <si>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</si>
  <si>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</si>
  <si>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</si>
  <si>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</si>
  <si>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</si>
  <si>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</si>
  <si>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</si>
  <si>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</si>
  <si>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</si>
  <si>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</si>
  <si>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</si>
  <si>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</si>
  <si>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</si>
  <si>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</si>
  <si>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</si>
  <si>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</si>
  <si>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</si>
  <si>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</si>
  <si>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</si>
  <si>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</si>
  <si>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</si>
  <si>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</si>
  <si>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</si>
  <si>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</si>
  <si>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</si>
  <si>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</si>
  <si>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</si>
  <si>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</si>
  <si>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</si>
  <si>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</si>
  <si>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</si>
  <si>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</si>
  <si>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</si>
  <si>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</si>
  <si>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</si>
  <si>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</si>
  <si>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</si>
  <si>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</si>
  <si>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</si>
  <si>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</si>
  <si>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</si>
  <si>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</si>
  <si>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</si>
  <si>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</si>
  <si>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</si>
  <si>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</si>
  <si>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</si>
  <si>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</si>
  <si>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</si>
  <si>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</si>
  <si>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</si>
  <si>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</si>
  <si>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</si>
  <si>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</si>
  <si>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</si>
  <si>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</si>
  <si>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</si>
  <si>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</si>
  <si>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</si>
  <si>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</si>
  <si>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</si>
  <si>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</si>
  <si>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</si>
  <si>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</si>
  <si>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</si>
  <si>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</si>
  <si>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</si>
  <si>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</si>
  <si>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</si>
  <si>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</si>
  <si>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</si>
  <si>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</si>
  <si>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</si>
  <si>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</si>
  <si>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</si>
  <si>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</si>
  <si>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</si>
  <si>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</si>
  <si>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</si>
  <si>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</si>
  <si>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</si>
  <si>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</si>
  <si>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</si>
  <si>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</si>
  <si>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</si>
  <si>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</si>
  <si>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</si>
  <si>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</si>
  <si>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</si>
  <si>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</si>
  <si>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</si>
  <si>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</si>
  <si>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</si>
  <si>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</si>
  <si>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</si>
  <si>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</si>
  <si>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</si>
  <si>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</si>
  <si>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</si>
  <si>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</si>
  <si>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</si>
  <si>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</si>
  <si>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</si>
  <si>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</si>
  <si>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</si>
  <si>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</si>
  <si>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</si>
  <si>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</si>
  <si>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</si>
  <si>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</si>
  <si>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</si>
  <si>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</si>
  <si>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</si>
  <si>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</si>
  <si>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</si>
  <si>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</si>
  <si>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</si>
  <si>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</si>
  <si>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</si>
  <si>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</si>
  <si>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</si>
  <si>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</si>
  <si>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</si>
  <si>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</si>
  <si>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</si>
  <si>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</si>
  <si>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</si>
  <si>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</si>
  <si>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</si>
  <si>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</si>
  <si>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</si>
  <si>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</si>
  <si>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</si>
  <si>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</si>
  <si>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</si>
  <si>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</si>
  <si>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</si>
  <si>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</si>
  <si>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</si>
  <si>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</si>
  <si>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</si>
  <si>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</si>
  <si>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</si>
  <si>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</si>
  <si>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</si>
  <si>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</si>
  <si>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</si>
  <si>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</si>
  <si>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</si>
  <si>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</si>
  <si>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</si>
  <si>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</si>
  <si>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</si>
  <si>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</si>
  <si>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</si>
  <si>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</si>
  <si>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</si>
  <si>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</si>
  <si>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</si>
  <si>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</si>
  <si>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</si>
  <si>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</si>
  <si>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</si>
  <si>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</si>
  <si>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</si>
  <si>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</si>
  <si>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</si>
  <si>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</si>
  <si>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</si>
  <si>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</si>
  <si>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</si>
  <si>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</si>
  <si>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</si>
  <si>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</si>
  <si>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</si>
  <si>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</si>
  <si>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</si>
  <si>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</si>
  <si>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</si>
  <si>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</si>
  <si>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</si>
  <si>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</si>
  <si>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</si>
  <si>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</si>
  <si>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</si>
  <si>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</si>
  <si>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</si>
  <si>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</si>
  <si>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</si>
  <si>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</si>
  <si>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</si>
  <si>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</si>
  <si>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</si>
  <si>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</si>
  <si>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</si>
  <si>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</si>
  <si>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</si>
  <si>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</si>
  <si>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</si>
  <si>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</si>
  <si>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</si>
  <si>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</si>
  <si>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</si>
  <si>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</si>
  <si>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</si>
  <si>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</si>
  <si>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</si>
  <si>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</si>
  <si>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</si>
  <si>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</si>
  <si>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</si>
  <si>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</si>
  <si>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</si>
  <si>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</si>
  <si>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</si>
  <si>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</si>
  <si>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</si>
  <si>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</si>
  <si>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</si>
  <si>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</si>
  <si>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</si>
  <si>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</si>
  <si>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</si>
  <si>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</si>
  <si>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</si>
  <si>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</si>
  <si>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</si>
  <si>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</si>
  <si>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</si>
  <si>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</si>
  <si>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</si>
  <si>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</si>
  <si>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</si>
  <si>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</si>
  <si>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</si>
  <si>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</si>
  <si>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</si>
  <si>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</si>
  <si>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</si>
  <si>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</si>
  <si>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</si>
  <si>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</si>
  <si>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</si>
  <si>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</si>
  <si>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</si>
  <si>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</si>
  <si>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</si>
  <si>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</si>
  <si>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</si>
  <si>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</si>
  <si>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</si>
  <si>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</si>
  <si>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</si>
  <si>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</si>
  <si>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</si>
  <si>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</si>
  <si>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</si>
  <si>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</si>
  <si>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</si>
  <si>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</si>
  <si>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</si>
  <si>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</si>
  <si>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</si>
  <si>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</si>
  <si>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</si>
  <si>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</si>
  <si>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</si>
  <si>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</si>
  <si>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</si>
  <si>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</si>
  <si>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</si>
  <si>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</si>
  <si>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</si>
  <si>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</si>
  <si>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</si>
  <si>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</si>
  <si>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</si>
  <si>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</si>
  <si>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</si>
  <si>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</si>
  <si>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</si>
  <si>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</si>
  <si>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</si>
  <si>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</si>
  <si>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</si>
  <si>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</si>
  <si>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</si>
  <si>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</si>
  <si>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</si>
  <si>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</si>
  <si>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</si>
  <si>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</si>
  <si>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</si>
  <si>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</si>
  <si>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</si>
  <si>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</si>
  <si>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</si>
  <si>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</si>
  <si>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</si>
  <si>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</si>
  <si>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</si>
  <si>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</si>
  <si>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</si>
  <si>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</si>
  <si>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</si>
  <si>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</si>
  <si>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</si>
  <si>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</si>
  <si>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</si>
  <si>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</si>
  <si>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</si>
  <si>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</si>
  <si>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</si>
  <si>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</si>
  <si>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</si>
  <si>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</si>
  <si>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</si>
  <si>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</si>
  <si>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</si>
  <si>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</si>
  <si>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</si>
  <si>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</si>
  <si>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</si>
  <si>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</si>
  <si>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</si>
  <si>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</si>
  <si>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</si>
  <si>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</si>
  <si>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</si>
  <si>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</si>
  <si>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</si>
  <si>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</si>
  <si>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</si>
  <si>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</si>
  <si>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</si>
  <si>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</si>
  <si>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</si>
  <si>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</si>
  <si>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</si>
  <si>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</si>
  <si>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</si>
  <si>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</si>
  <si>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</si>
  <si>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</si>
  <si>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</si>
  <si>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</si>
  <si>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</si>
  <si>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</si>
  <si>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</si>
  <si>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</si>
  <si>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</si>
  <si>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</si>
  <si>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</si>
  <si>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</si>
  <si>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</si>
  <si>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</si>
  <si>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</si>
  <si>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</si>
  <si>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</si>
  <si>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</si>
  <si>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</si>
  <si>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</si>
  <si>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</si>
  <si>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</si>
  <si>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</si>
  <si>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</si>
  <si>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</si>
  <si>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</si>
  <si>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</si>
  <si>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</si>
  <si>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</si>
  <si>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</si>
  <si>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</si>
  <si>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</si>
  <si>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</si>
  <si>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</si>
  <si>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</si>
  <si>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</si>
  <si>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</si>
  <si>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</si>
  <si>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</si>
  <si>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</si>
  <si>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</si>
  <si>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</si>
  <si>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</si>
  <si>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</si>
  <si>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</si>
  <si>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</si>
  <si>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</si>
  <si>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</si>
  <si>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</si>
  <si>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</si>
  <si>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</si>
  <si>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</si>
  <si>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</si>
  <si>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</si>
  <si>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</si>
  <si>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</si>
  <si>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</si>
  <si>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</si>
  <si>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</si>
  <si>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</si>
  <si>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</si>
  <si>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</si>
  <si>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</si>
  <si>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</si>
  <si>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</si>
  <si>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</si>
  <si>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</si>
  <si>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</si>
  <si>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</si>
  <si>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</si>
  <si>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</si>
  <si>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</si>
  <si>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</si>
  <si>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</si>
  <si>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</si>
  <si>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</si>
  <si>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</si>
  <si>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</si>
  <si>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</si>
  <si>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</si>
  <si>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</si>
  <si>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</si>
  <si>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</si>
  <si>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</si>
  <si>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</si>
  <si>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</si>
  <si>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</si>
  <si>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</si>
  <si>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</si>
  <si>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</si>
  <si>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</si>
  <si>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</si>
  <si>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</si>
  <si>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</si>
  <si>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</si>
  <si>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</si>
  <si>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</si>
  <si>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</si>
  <si>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</si>
  <si>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</si>
  <si>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</si>
  <si>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</si>
  <si>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</si>
  <si>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</si>
  <si>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</si>
  <si>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</si>
  <si>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</si>
  <si>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</si>
  <si>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</si>
  <si>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</si>
  <si>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</si>
  <si>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</si>
  <si>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</si>
  <si>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</si>
  <si>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</si>
  <si>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</si>
  <si>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</si>
  <si>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</si>
  <si>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</si>
  <si>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</si>
  <si>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</si>
  <si>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</si>
  <si>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</si>
  <si>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</si>
  <si>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</si>
  <si>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</si>
  <si>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</si>
  <si>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</si>
  <si>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</si>
  <si>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</si>
  <si>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</si>
  <si>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</si>
  <si>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</si>
  <si>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</si>
  <si>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</si>
  <si>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</si>
  <si>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</si>
  <si>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</si>
  <si>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</si>
  <si>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</si>
  <si>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</si>
  <si>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</si>
  <si>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</si>
  <si>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</si>
  <si>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</si>
  <si>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</si>
  <si>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</si>
  <si>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</si>
  <si>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</si>
  <si>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</si>
  <si>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</si>
  <si>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</si>
  <si>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</si>
  <si>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</si>
  <si>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</si>
  <si>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</si>
  <si>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</si>
  <si>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</si>
  <si>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</si>
  <si>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</si>
  <si>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</si>
  <si>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</si>
  <si>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</si>
  <si>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</si>
  <si>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</si>
  <si>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</si>
  <si>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</si>
  <si>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</si>
  <si>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</si>
  <si>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</si>
  <si>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</si>
  <si>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</si>
  <si>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</si>
  <si>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</si>
  <si>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</si>
  <si>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</si>
  <si>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</si>
  <si>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</si>
  <si>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</si>
  <si>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</si>
  <si>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</si>
  <si>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</si>
  <si>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</si>
  <si>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</si>
  <si>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</si>
  <si>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</si>
  <si>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</si>
  <si>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</si>
  <si>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</si>
  <si>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</si>
  <si>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</si>
  <si>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</si>
  <si>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</si>
  <si>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</si>
  <si>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</si>
  <si>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</si>
  <si>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</si>
  <si>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</si>
  <si>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</si>
  <si>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</si>
  <si>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</si>
  <si>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</si>
  <si>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</si>
  <si>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</si>
  <si>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</si>
  <si>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</si>
  <si>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</si>
  <si>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</si>
  <si>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</si>
  <si>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</si>
  <si>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</si>
  <si>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</si>
  <si>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</si>
  <si>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</si>
  <si>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</si>
  <si>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</si>
  <si>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</si>
  <si>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</si>
  <si>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</si>
  <si>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</si>
  <si>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</si>
  <si>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</si>
  <si>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</si>
  <si>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</si>
  <si>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</si>
  <si>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</si>
  <si>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</si>
  <si>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</si>
  <si>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</si>
  <si>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</si>
  <si>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</si>
  <si>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</si>
  <si>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</si>
  <si>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</si>
  <si>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</si>
  <si>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</si>
  <si>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</si>
  <si>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</si>
  <si>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</si>
  <si>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</si>
  <si>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</si>
  <si>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</si>
  <si>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</si>
  <si>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</si>
  <si>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</si>
  <si>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</si>
  <si>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</si>
  <si>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</si>
  <si>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</si>
  <si>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</si>
  <si>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</si>
  <si>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</si>
  <si>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</si>
  <si>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</si>
  <si>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</si>
  <si>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</si>
  <si>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</si>
  <si>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</si>
  <si>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</si>
  <si>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</si>
  <si>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</si>
  <si>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</si>
  <si>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</si>
  <si>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</si>
  <si>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</si>
  <si>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</si>
  <si>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</si>
  <si>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</si>
  <si>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</si>
  <si>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</si>
  <si>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</si>
  <si>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</si>
  <si>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</si>
  <si>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</si>
  <si>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</si>
  <si>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</si>
  <si>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</si>
  <si>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</si>
  <si>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</si>
  <si>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</si>
  <si>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</si>
  <si>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</si>
  <si>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</si>
  <si>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</si>
  <si>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</si>
  <si>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</si>
  <si>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</si>
  <si>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</si>
  <si>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</si>
  <si>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</si>
  <si>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</si>
  <si>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</si>
  <si>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</si>
  <si>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</si>
  <si>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</si>
  <si>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</si>
  <si>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</si>
  <si>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</si>
  <si>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</si>
  <si>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</si>
  <si>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</si>
  <si>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</si>
  <si>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</si>
  <si>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</si>
  <si>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</si>
  <si>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</si>
  <si>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</si>
  <si>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</si>
  <si>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</si>
  <si>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</si>
  <si>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</si>
  <si>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</si>
  <si>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</si>
  <si>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</si>
  <si>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</si>
  <si>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</si>
  <si>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</si>
  <si>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</si>
  <si>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</si>
  <si>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</si>
  <si>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</si>
  <si>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</si>
  <si>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</si>
  <si>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</si>
  <si>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</si>
  <si>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</si>
  <si>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</si>
  <si>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</si>
  <si>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</si>
  <si>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</si>
  <si>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</si>
  <si>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</si>
  <si>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</si>
  <si>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</si>
  <si>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</si>
  <si>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</si>
  <si>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</si>
  <si>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</si>
  <si>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</si>
  <si>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</si>
  <si>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</si>
  <si>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</si>
  <si>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</si>
  <si>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</si>
  <si>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</si>
  <si>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</si>
  <si>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</si>
  <si>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</si>
  <si>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</si>
  <si>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</si>
  <si>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</si>
  <si>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</si>
  <si>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</si>
  <si>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</si>
  <si>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</si>
  <si>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</si>
  <si>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</si>
  <si>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</si>
  <si>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</si>
  <si>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</si>
  <si>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</si>
  <si>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</si>
  <si>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</si>
  <si>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</si>
  <si>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</si>
  <si>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</si>
  <si>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</si>
  <si>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</si>
  <si>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</si>
  <si>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</si>
  <si>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</si>
  <si>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</si>
  <si>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</si>
  <si>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</si>
  <si>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</si>
  <si>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</si>
  <si>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</si>
  <si>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</si>
  <si>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</si>
  <si>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</si>
  <si>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</si>
  <si>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</si>
  <si>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</si>
  <si>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</si>
  <si>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</si>
  <si>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</si>
  <si>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</si>
  <si>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</si>
  <si>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</si>
  <si>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</si>
  <si>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</si>
  <si>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</si>
  <si>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</si>
  <si>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</si>
  <si>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</si>
  <si>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</si>
  <si>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</si>
  <si>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</si>
  <si>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</si>
  <si>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</si>
  <si>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</si>
  <si>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</si>
  <si>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</si>
  <si>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</si>
  <si>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</si>
  <si>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</si>
  <si>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</si>
  <si>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</si>
  <si>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</si>
  <si>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</si>
  <si>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</si>
  <si>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</si>
  <si>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</si>
  <si>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</si>
  <si>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</si>
  <si>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</si>
  <si>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</si>
  <si>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</si>
  <si>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</si>
  <si>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</si>
  <si>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</si>
  <si>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</si>
  <si>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</si>
  <si>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</si>
  <si>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</si>
  <si>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</si>
  <si>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</si>
  <si>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</si>
  <si>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</si>
  <si>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</si>
  <si>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</si>
  <si>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</si>
  <si>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</si>
  <si>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</si>
  <si>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</si>
  <si>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</si>
  <si>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</si>
  <si>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</si>
  <si>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</si>
  <si>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</si>
  <si>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</si>
  <si>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</si>
  <si>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</si>
  <si>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</si>
  <si>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</si>
  <si>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</si>
  <si>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</si>
  <si>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</si>
  <si>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</si>
  <si>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</si>
  <si>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</si>
  <si>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</si>
  <si>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</si>
  <si>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</si>
  <si>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</si>
  <si>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</si>
  <si>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</si>
  <si>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</si>
  <si>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</si>
  <si>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</si>
  <si>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</si>
  <si>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</si>
  <si>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</si>
  <si>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</si>
  <si>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</si>
  <si>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</si>
  <si>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</si>
  <si>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</si>
  <si>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</si>
  <si>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</si>
  <si>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</si>
  <si>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</si>
  <si>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</si>
  <si>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</si>
  <si>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</si>
  <si>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</si>
  <si>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</si>
  <si>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</si>
  <si>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</si>
  <si>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</si>
  <si>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</si>
  <si>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</si>
  <si>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</si>
  <si>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</si>
  <si>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</si>
  <si>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</si>
  <si>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</si>
  <si>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</si>
  <si>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</si>
  <si>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</si>
  <si>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</si>
  <si>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</si>
  <si>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</si>
  <si>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</si>
  <si>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</si>
  <si>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</si>
  <si>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</si>
  <si>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</si>
  <si>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</si>
  <si>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</si>
  <si>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</si>
  <si>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</si>
  <si>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</si>
  <si>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</si>
  <si>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</si>
  <si>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</si>
  <si>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</si>
  <si>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</si>
  <si>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</si>
  <si>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</si>
  <si>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</si>
  <si>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</si>
  <si>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</si>
  <si>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</si>
  <si>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</si>
  <si>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</si>
  <si>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</si>
  <si>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</si>
  <si>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</si>
  <si>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</si>
  <si>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</si>
  <si>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</si>
  <si>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</si>
  <si>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</si>
  <si>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</si>
  <si>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</si>
  <si>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</si>
  <si>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</si>
  <si>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</si>
  <si>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</si>
  <si>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</si>
  <si>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</si>
  <si>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</si>
  <si>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</si>
  <si>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</si>
  <si>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</si>
  <si>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</si>
  <si>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</si>
  <si>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</si>
  <si>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</si>
  <si>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</si>
  <si>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</si>
  <si>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</si>
  <si>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</si>
  <si>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</si>
  <si>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</si>
  <si>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</si>
  <si>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</si>
  <si>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</si>
  <si>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</si>
  <si>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</si>
  <si>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</si>
  <si>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</si>
  <si>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</si>
  <si>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</si>
  <si>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</si>
  <si>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</si>
  <si>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</si>
  <si>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</si>
  <si>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</si>
  <si>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</si>
  <si>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</si>
  <si>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</si>
  <si>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</si>
  <si>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</si>
  <si>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</si>
  <si>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</si>
  <si>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</si>
  <si>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</si>
  <si>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</si>
  <si>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</si>
  <si>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</si>
  <si>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</si>
  <si>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</si>
  <si>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</si>
  <si>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</si>
  <si>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</si>
  <si>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</si>
  <si>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</si>
  <si>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</si>
  <si>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</si>
  <si>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</si>
  <si>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</si>
  <si>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</si>
  <si>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</si>
  <si>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</si>
  <si>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</si>
  <si>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</si>
  <si>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</si>
  <si>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</si>
  <si>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</si>
  <si>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</si>
  <si>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</si>
  <si>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</si>
  <si>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</si>
  <si>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</si>
  <si>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</si>
  <si>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</si>
  <si>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</si>
  <si>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</si>
  <si>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</si>
  <si>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</si>
  <si>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</si>
  <si>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</si>
  <si>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</si>
  <si>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</si>
  <si>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</si>
  <si>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</si>
  <si>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</si>
  <si>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</si>
  <si>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</si>
  <si>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</si>
  <si>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</si>
  <si>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</si>
  <si>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</si>
  <si>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</si>
  <si>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</si>
  <si>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</si>
  <si>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</si>
  <si>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</si>
  <si>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</si>
  <si>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</si>
  <si>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</si>
  <si>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</si>
  <si>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</si>
  <si>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</si>
  <si>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</si>
  <si>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</si>
  <si>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</si>
  <si>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</si>
  <si>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</si>
  <si>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</si>
  <si>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</si>
  <si>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</si>
  <si>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</si>
  <si>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</si>
  <si>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</si>
  <si>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</si>
  <si>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</si>
  <si>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</si>
  <si>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</si>
  <si>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</si>
  <si>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</si>
  <si>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</si>
  <si>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</si>
  <si>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</si>
  <si>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</si>
  <si>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</si>
  <si>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</si>
  <si>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</si>
  <si>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</si>
  <si>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</si>
  <si>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</si>
  <si>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</si>
  <si>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</si>
  <si>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</si>
  <si>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</si>
  <si>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</si>
  <si>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</si>
  <si>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</si>
  <si>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</si>
  <si>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</si>
  <si>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</si>
  <si>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</si>
  <si>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</si>
  <si>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</si>
  <si>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</si>
  <si>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</si>
  <si>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</si>
  <si>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</si>
  <si>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</si>
  <si>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</si>
  <si>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</si>
  <si>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</si>
  <si>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</si>
  <si>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</si>
  <si>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</si>
  <si>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</si>
  <si>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</si>
  <si>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</si>
  <si>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</si>
  <si>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</si>
  <si>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</si>
  <si>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</si>
  <si>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</si>
  <si>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</si>
  <si>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</si>
  <si>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</si>
  <si>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</si>
  <si>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</si>
  <si>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</si>
  <si>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</si>
  <si>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</si>
  <si>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</si>
  <si>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</si>
  <si>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</si>
  <si>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</si>
  <si>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</si>
  <si>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</si>
  <si>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</si>
  <si>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</si>
  <si>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</si>
  <si>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</si>
  <si>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</si>
  <si>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</si>
  <si>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</si>
  <si>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</si>
  <si>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</si>
  <si>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</si>
  <si>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</si>
  <si>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</si>
  <si>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</si>
  <si>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</si>
  <si>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</si>
  <si>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</si>
  <si>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</si>
  <si>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</si>
  <si>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</si>
  <si>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</si>
  <si>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</si>
  <si>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</si>
  <si>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</si>
  <si>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</si>
  <si>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</si>
  <si>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</si>
  <si>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</si>
  <si>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</si>
  <si>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</si>
  <si>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</si>
  <si>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</si>
  <si>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</si>
  <si>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</si>
  <si>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</si>
  <si>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</si>
  <si>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</si>
  <si>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</si>
  <si>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</si>
  <si>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</si>
  <si>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</si>
  <si>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</si>
  <si>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</si>
  <si>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</si>
  <si>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</si>
  <si>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</si>
  <si>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</si>
  <si>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</si>
  <si>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</si>
  <si>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</si>
  <si>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</si>
  <si>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</si>
  <si>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</si>
  <si>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</si>
  <si>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</si>
  <si>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</si>
  <si>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</si>
  <si>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</si>
  <si>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</si>
  <si>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</si>
  <si>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</si>
  <si>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</si>
  <si>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</si>
  <si>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</si>
  <si>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</si>
  <si>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</si>
  <si>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</si>
  <si>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</si>
  <si>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</si>
  <si>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</si>
  <si>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</si>
  <si>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</si>
  <si>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</si>
  <si>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</si>
  <si>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</si>
  <si>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</si>
  <si>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</si>
  <si>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</si>
  <si>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</si>
  <si>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</si>
  <si>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</si>
  <si>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</si>
  <si>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</si>
  <si>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</si>
  <si>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</si>
  <si>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</si>
  <si>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</si>
  <si>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</si>
  <si>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</si>
  <si>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</si>
  <si>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</si>
  <si>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</si>
  <si>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</si>
  <si>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</si>
  <si>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</si>
  <si>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</si>
  <si>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</si>
  <si>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</si>
  <si>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</si>
  <si>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</si>
  <si>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</si>
  <si>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</si>
  <si>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</si>
  <si>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</si>
  <si>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</si>
  <si>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</si>
  <si>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</si>
  <si>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</si>
  <si>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</si>
  <si>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</si>
  <si>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</si>
  <si>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</si>
  <si>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</si>
  <si>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</si>
  <si>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</si>
  <si>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</si>
  <si>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</si>
  <si>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</si>
  <si>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</si>
  <si>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</si>
  <si>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</si>
  <si>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</si>
  <si>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</si>
  <si>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</si>
  <si>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</si>
  <si>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</si>
  <si>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</si>
  <si>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</si>
  <si>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</si>
  <si>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</si>
  <si>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</si>
  <si>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</si>
  <si>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</si>
  <si>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</si>
  <si>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</si>
  <si>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</si>
  <si>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</si>
  <si>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</si>
  <si>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</si>
  <si>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</si>
  <si>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</si>
  <si>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</si>
  <si>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</si>
  <si>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</si>
  <si>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</si>
  <si>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</si>
  <si>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</si>
  <si>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</si>
  <si>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</si>
  <si>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</si>
  <si>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</si>
  <si>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</si>
  <si>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</si>
  <si>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</si>
  <si>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</si>
  <si>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</si>
  <si>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</si>
  <si>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</si>
  <si>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</si>
  <si>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</si>
  <si>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</si>
  <si>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</si>
  <si>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</si>
  <si>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</si>
  <si>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</si>
  <si>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</si>
  <si>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</si>
  <si>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</si>
  <si>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</si>
  <si>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</si>
  <si>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</si>
  <si>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</si>
  <si>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</si>
  <si>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</si>
  <si>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</si>
  <si>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</si>
  <si>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</si>
  <si>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</si>
  <si>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</si>
  <si>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</si>
  <si>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</si>
  <si>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</si>
  <si>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</si>
  <si>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</si>
  <si>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</si>
  <si>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</si>
  <si>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</si>
  <si>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</si>
  <si>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</si>
  <si>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</si>
  <si>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</si>
  <si>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</si>
  <si>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</si>
  <si>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</si>
  <si>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</si>
  <si>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</si>
  <si>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</si>
  <si>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</si>
  <si>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</si>
  <si>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</si>
  <si>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</si>
  <si>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</si>
  <si>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</si>
  <si>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</si>
  <si>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</si>
  <si>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</si>
  <si>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</si>
  <si>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</si>
  <si>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</si>
  <si>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</si>
  <si>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</si>
  <si>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</si>
  <si>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</si>
  <si>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</si>
  <si>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</si>
  <si>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</si>
  <si>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</si>
  <si>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</si>
  <si>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</si>
  <si>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</si>
  <si>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</si>
  <si>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</si>
  <si>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</si>
  <si>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</si>
  <si>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</si>
  <si>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</si>
  <si>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</si>
  <si>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</si>
  <si>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</si>
  <si>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</si>
  <si>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</si>
  <si>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</si>
  <si>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</si>
  <si>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</si>
  <si>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</si>
  <si>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</si>
  <si>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</si>
  <si>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</si>
  <si>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</si>
  <si>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</si>
  <si>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</si>
  <si>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</si>
  <si>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</si>
  <si>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</si>
  <si>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</si>
  <si>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</si>
  <si>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</si>
  <si>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</si>
  <si>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</si>
  <si>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</si>
  <si>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</si>
  <si>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</si>
  <si>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</si>
  <si>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</si>
  <si>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</si>
  <si>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</si>
  <si>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</si>
  <si>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</si>
  <si>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</si>
  <si>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</si>
  <si>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</si>
  <si>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</si>
  <si>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</si>
  <si>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</si>
  <si>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</si>
  <si>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</si>
  <si>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</si>
  <si>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</si>
  <si>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</si>
  <si>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</si>
  <si>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</si>
  <si>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</si>
  <si>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</si>
  <si>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</si>
  <si>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</si>
  <si>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</si>
  <si>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</si>
  <si>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</si>
  <si>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</si>
  <si>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</si>
  <si>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</si>
  <si>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</si>
  <si>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</si>
  <si>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</si>
  <si>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</si>
  <si>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</si>
  <si>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</si>
  <si>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</si>
  <si>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</si>
  <si>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</si>
  <si>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</si>
  <si>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</si>
  <si>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</si>
  <si>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</si>
  <si>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</si>
  <si>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</si>
  <si>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</si>
  <si>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</si>
  <si>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</si>
  <si>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</si>
  <si>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</si>
  <si>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</si>
  <si>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</si>
  <si>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</si>
  <si>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</si>
  <si>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</si>
  <si>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</si>
  <si>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</si>
  <si>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</si>
  <si>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</si>
  <si>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</si>
  <si>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</si>
  <si>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</si>
  <si>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</si>
  <si>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</si>
  <si>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</si>
  <si>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</si>
  <si>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</si>
  <si>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</si>
  <si>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</si>
  <si>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</si>
  <si>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</si>
  <si>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</si>
  <si>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</si>
  <si>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</si>
  <si>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</si>
  <si>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</si>
  <si>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</si>
  <si>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</si>
  <si>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</si>
  <si>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</si>
  <si>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</si>
  <si>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</si>
  <si>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</si>
  <si>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</si>
  <si>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</si>
  <si>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</si>
  <si>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</si>
  <si>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</si>
  <si>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</si>
  <si>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</si>
  <si>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</si>
  <si>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</si>
  <si>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</si>
  <si>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</si>
  <si>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</si>
  <si>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</si>
  <si>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</si>
  <si>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</si>
  <si>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</si>
  <si>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</si>
  <si>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</si>
  <si>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</si>
  <si>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</si>
  <si>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</si>
  <si>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</si>
  <si>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</si>
  <si>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</si>
  <si>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</si>
  <si>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</si>
  <si>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</si>
  <si>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</si>
  <si>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</si>
  <si>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</si>
  <si>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</si>
  <si>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</si>
  <si>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</si>
  <si>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</si>
  <si>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</si>
  <si>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</si>
  <si>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</si>
  <si>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</si>
  <si>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</si>
  <si>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</si>
  <si>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</si>
  <si>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</si>
  <si>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</si>
  <si>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</si>
  <si>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</si>
  <si>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</si>
  <si>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</si>
  <si>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</si>
  <si>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</si>
  <si>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</si>
  <si>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</si>
  <si>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</si>
  <si>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</si>
  <si>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</si>
  <si>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</si>
  <si>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</si>
  <si>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</si>
  <si>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</si>
  <si>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</si>
  <si>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</si>
  <si>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</si>
  <si>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</si>
  <si>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</si>
  <si>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</si>
  <si>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</si>
  <si>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</si>
  <si>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</si>
  <si>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</si>
  <si>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</si>
  <si>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</si>
  <si>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</si>
  <si>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</si>
  <si>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</si>
  <si>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</si>
  <si>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</si>
  <si>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</si>
  <si>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</si>
  <si>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</si>
  <si>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</si>
  <si>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</si>
  <si>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</si>
  <si>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</si>
  <si>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</si>
  <si>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</si>
  <si>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</si>
  <si>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</si>
  <si>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</si>
  <si>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</si>
  <si>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</si>
  <si>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</si>
  <si>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</si>
  <si>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</si>
  <si>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</si>
  <si>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</si>
  <si>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</si>
  <si>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</si>
  <si>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</si>
  <si>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</si>
  <si>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</si>
  <si>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</si>
  <si>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</si>
  <si>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</si>
  <si>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</si>
  <si>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</si>
  <si>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</si>
  <si>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</si>
  <si>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</si>
  <si>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</si>
  <si>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</si>
  <si>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</si>
  <si>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</si>
  <si>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</si>
  <si>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</si>
  <si>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</si>
  <si>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</si>
  <si>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</si>
  <si>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</si>
  <si>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</si>
  <si>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</si>
  <si>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</si>
  <si>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</si>
  <si>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</si>
  <si>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</si>
  <si>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</si>
  <si>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</si>
  <si>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</si>
  <si>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</si>
  <si>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</si>
  <si>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</si>
  <si>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</si>
  <si>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</si>
  <si>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</si>
  <si>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</si>
  <si>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</si>
  <si>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</si>
  <si>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</si>
  <si>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</si>
  <si>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</si>
  <si>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</si>
  <si>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</si>
  <si>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</si>
  <si>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</si>
  <si>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</si>
  <si>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</si>
  <si>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</si>
  <si>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</si>
  <si>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</si>
  <si>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</si>
  <si>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</si>
  <si>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</si>
  <si>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</si>
  <si>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</si>
  <si>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</si>
  <si>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</si>
  <si>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</si>
  <si>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</si>
  <si>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</si>
  <si>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</si>
  <si>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</si>
  <si>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</si>
  <si>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</si>
  <si>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</si>
  <si>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</si>
  <si>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</si>
  <si>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</si>
  <si>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</si>
  <si>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</si>
  <si>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</si>
  <si>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</si>
  <si>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</si>
  <si>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</si>
  <si>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</si>
  <si>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</si>
  <si>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</si>
  <si>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</si>
  <si>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</si>
  <si>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</si>
  <si>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</si>
  <si>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</si>
  <si>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</si>
  <si>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</si>
  <si>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</si>
  <si>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</si>
  <si>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</si>
  <si>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</si>
  <si>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</si>
  <si>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</si>
  <si>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</si>
  <si>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</si>
  <si>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</si>
  <si>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</si>
  <si>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</si>
  <si>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</si>
  <si>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</si>
  <si>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</si>
  <si>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</si>
  <si>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</si>
  <si>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</si>
  <si>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</si>
  <si>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</si>
  <si>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</si>
  <si>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</si>
  <si>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</si>
  <si>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</si>
  <si>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</si>
  <si>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</si>
  <si>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</si>
  <si>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</si>
  <si>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</si>
  <si>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</si>
  <si>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</si>
  <si>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</si>
  <si>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</si>
  <si>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</si>
  <si>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</si>
  <si>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</si>
  <si>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</si>
  <si>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</si>
  <si>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</si>
  <si>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</si>
  <si>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</si>
  <si>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</si>
  <si>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</si>
  <si>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</si>
  <si>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</si>
  <si>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</si>
  <si>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</si>
  <si>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</si>
  <si>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</si>
  <si>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</si>
  <si>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</si>
  <si>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</si>
  <si>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</si>
  <si>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</si>
  <si>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</si>
  <si>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</si>
  <si>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</si>
  <si>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</si>
  <si>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</si>
  <si>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</si>
  <si>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</si>
  <si>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</si>
  <si>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</si>
  <si>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</si>
  <si>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</si>
  <si>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</si>
  <si>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</si>
  <si>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</si>
  <si>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</si>
  <si>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</si>
  <si>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</si>
  <si>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</si>
  <si>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</si>
  <si>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</si>
  <si>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</si>
  <si>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</si>
  <si>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</si>
  <si>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</si>
  <si>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</si>
  <si>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</si>
  <si>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</si>
  <si>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</si>
  <si>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</si>
  <si>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</si>
  <si>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</si>
  <si>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</si>
  <si>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</si>
  <si>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</si>
  <si>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</si>
  <si>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</si>
  <si>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</si>
  <si>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</si>
  <si>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</si>
  <si>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</si>
  <si>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</si>
  <si>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</si>
  <si>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</si>
  <si>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</si>
  <si>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</si>
  <si>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</si>
  <si>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</si>
  <si>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</si>
  <si>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</si>
  <si>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</si>
  <si>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</si>
  <si>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</si>
  <si>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</si>
  <si>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</si>
  <si>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</si>
  <si>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</si>
  <si>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</si>
  <si>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</si>
  <si>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</si>
  <si>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</si>
  <si>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</si>
  <si>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</si>
  <si>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</si>
  <si>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</si>
  <si>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</si>
  <si>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</si>
  <si>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</si>
  <si>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</si>
  <si>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</si>
  <si>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</si>
  <si>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</si>
  <si>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</si>
  <si>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</si>
  <si>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</si>
  <si>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</si>
  <si>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</si>
  <si>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</si>
  <si>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</si>
  <si>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</si>
  <si>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</si>
  <si>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</si>
  <si>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</si>
  <si>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</si>
  <si>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</si>
  <si>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</si>
  <si>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</si>
  <si>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</si>
  <si>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</si>
  <si>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</si>
  <si>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</si>
  <si>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</si>
  <si>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</si>
  <si>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</si>
  <si>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</si>
  <si>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</si>
  <si>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</si>
  <si>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</si>
  <si>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</si>
  <si>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</si>
  <si>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</si>
  <si>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</si>
  <si>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</si>
  <si>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</si>
  <si>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</si>
  <si>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</si>
  <si>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</si>
  <si>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</si>
  <si>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</si>
  <si>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</si>
  <si>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</si>
  <si>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</si>
  <si>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</si>
  <si>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</si>
  <si>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</si>
  <si>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</si>
  <si>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</si>
  <si>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</si>
  <si>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</si>
  <si>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</si>
  <si>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</si>
  <si>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</si>
  <si>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</si>
  <si>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</si>
  <si>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</si>
  <si>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</si>
  <si>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</si>
  <si>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</si>
  <si>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</si>
  <si>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</si>
  <si>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</si>
  <si>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</si>
  <si>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</si>
  <si>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</si>
  <si>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</si>
  <si>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</si>
  <si>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</si>
  <si>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</si>
  <si>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</si>
  <si>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</si>
  <si>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</si>
  <si>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</si>
  <si>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</si>
  <si>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</si>
  <si>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</si>
  <si>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</si>
  <si>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</si>
  <si>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</si>
  <si>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</si>
  <si>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</si>
  <si>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</si>
  <si>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</si>
  <si>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</si>
  <si>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</si>
  <si>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</si>
  <si>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</si>
  <si>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</si>
  <si>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</si>
  <si>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</si>
  <si>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</si>
  <si>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</si>
  <si>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</si>
  <si>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</si>
  <si>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</si>
  <si>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</si>
  <si>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</si>
  <si>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</si>
  <si>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</si>
  <si>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</si>
  <si>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</si>
  <si>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</si>
  <si>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</si>
  <si>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</si>
  <si>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</si>
  <si>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</si>
  <si>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</si>
  <si>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</si>
  <si>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</si>
  <si>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</si>
  <si>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</si>
  <si>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</si>
  <si>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</si>
  <si>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</si>
  <si>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</si>
  <si>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</si>
  <si>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</si>
  <si>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</si>
  <si>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</si>
  <si>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</si>
  <si>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</si>
  <si>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</si>
  <si>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</si>
  <si>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</si>
  <si>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</si>
  <si>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</si>
  <si>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</si>
  <si>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</si>
  <si>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</si>
  <si>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</si>
  <si>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</si>
  <si>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</si>
  <si>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</si>
  <si>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</si>
  <si>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</si>
  <si>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</si>
  <si>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</si>
  <si>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</si>
  <si>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</si>
  <si>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</si>
  <si>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</si>
  <si>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</si>
  <si>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</si>
  <si>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</si>
  <si>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</si>
  <si>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</si>
  <si>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</si>
  <si>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</si>
  <si>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</si>
  <si>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</si>
  <si>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</si>
  <si>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</si>
  <si>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</si>
  <si>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</si>
  <si>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</si>
  <si>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</si>
  <si>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</si>
  <si>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</si>
  <si>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</si>
  <si>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</si>
  <si>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</si>
  <si>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</si>
  <si>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</si>
  <si>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</si>
  <si>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</si>
  <si>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</si>
  <si>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</si>
  <si>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</si>
  <si>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</si>
  <si>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</si>
  <si>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</si>
  <si>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</si>
  <si>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</si>
  <si>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</si>
  <si>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</si>
  <si>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</si>
  <si>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</si>
  <si>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</si>
  <si>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</si>
  <si>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</si>
  <si>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</si>
  <si>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</si>
  <si>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</si>
  <si>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</si>
  <si>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</si>
  <si>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</si>
  <si>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</si>
  <si>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</si>
  <si>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</si>
  <si>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</si>
  <si>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</si>
  <si>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</si>
  <si>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</si>
  <si>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</si>
  <si>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</si>
  <si>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</si>
  <si>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</si>
  <si>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</si>
  <si>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</si>
  <si>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</si>
  <si>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</si>
  <si>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</si>
  <si>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</si>
  <si>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</si>
  <si>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</si>
  <si>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</si>
  <si>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</si>
  <si>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</si>
  <si>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</si>
  <si>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</si>
  <si>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</si>
  <si>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</si>
  <si>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</si>
  <si>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</si>
  <si>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</si>
  <si>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</si>
  <si>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</si>
  <si>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</si>
  <si>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</si>
  <si>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</si>
  <si>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</si>
  <si>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</si>
  <si>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</si>
  <si>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</si>
  <si>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</si>
  <si>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</si>
  <si>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</si>
  <si>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</si>
  <si>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</si>
  <si>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</si>
  <si>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</si>
  <si>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</si>
  <si>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</si>
  <si>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</si>
  <si>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</si>
  <si>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</si>
  <si>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</si>
  <si>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</si>
  <si>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</si>
  <si>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</si>
  <si>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</si>
  <si>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</si>
  <si>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</si>
  <si>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</si>
  <si>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</si>
  <si>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</si>
  <si>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</si>
  <si>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</si>
  <si>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</si>
  <si>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</si>
  <si>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</si>
  <si>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</si>
  <si>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</si>
  <si>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</si>
  <si>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</si>
  <si>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</si>
  <si>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</si>
  <si>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</si>
  <si>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</si>
  <si>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</si>
  <si>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</si>
  <si>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</si>
  <si>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</si>
  <si>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</si>
  <si>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</si>
  <si>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</si>
  <si>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</si>
  <si>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</si>
  <si>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</si>
  <si>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</si>
  <si>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</si>
  <si>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</si>
  <si>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</si>
  <si>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</si>
  <si>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</si>
  <si>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</si>
  <si>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</si>
  <si>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</si>
  <si>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</si>
  <si>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</si>
  <si>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</si>
  <si>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</si>
  <si>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</si>
  <si>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</si>
  <si>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</si>
  <si>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</si>
  <si>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</si>
  <si>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</si>
  <si>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</si>
  <si>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</si>
  <si>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</si>
  <si>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</si>
  <si>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</si>
  <si>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</si>
  <si>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</si>
  <si>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</si>
  <si>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</si>
  <si>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</si>
  <si>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</si>
  <si>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</si>
  <si>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</si>
  <si>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</si>
  <si>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</si>
  <si>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</si>
  <si>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</si>
  <si>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</si>
  <si>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</si>
  <si>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</si>
  <si>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</si>
  <si>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</si>
  <si>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</si>
  <si>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</si>
  <si>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</si>
  <si>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</si>
  <si>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</si>
  <si>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</si>
  <si>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</si>
  <si>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</si>
  <si>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</si>
  <si>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</si>
  <si>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</si>
  <si>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</si>
  <si>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</si>
  <si>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</si>
  <si>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</si>
  <si>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</si>
  <si>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</si>
  <si>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</si>
  <si>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</si>
  <si>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</si>
  <si>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</si>
  <si>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</si>
  <si>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</si>
  <si>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</si>
  <si>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</si>
  <si>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</si>
  <si>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</si>
  <si>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</si>
  <si>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</si>
  <si>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</si>
  <si>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</si>
  <si>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</si>
  <si>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</si>
  <si>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</si>
  <si>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</si>
  <si>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</si>
  <si>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</si>
  <si>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</si>
  <si>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</si>
  <si>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</si>
  <si>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</si>
  <si>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</si>
  <si>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</si>
  <si>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</si>
  <si>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</si>
  <si>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</si>
  <si>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</si>
  <si>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</si>
  <si>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</si>
  <si>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</si>
  <si>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</si>
  <si>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</si>
  <si>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</si>
  <si>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</si>
  <si>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</si>
  <si>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</si>
  <si>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</si>
  <si>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</si>
  <si>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</si>
  <si>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</si>
  <si>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</si>
  <si>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</si>
  <si>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</si>
  <si>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</si>
  <si>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</si>
  <si>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</si>
  <si>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</si>
  <si>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</si>
  <si>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</si>
  <si>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</si>
  <si>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</si>
  <si>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</si>
  <si>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</si>
  <si>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</si>
  <si>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</si>
  <si>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</si>
  <si>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</si>
  <si>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</si>
  <si>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</si>
  <si>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</si>
  <si>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</si>
  <si>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</si>
  <si>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</si>
  <si>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</si>
  <si>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</si>
  <si>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</si>
  <si>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</si>
  <si>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</si>
  <si>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</si>
  <si>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</si>
  <si>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</si>
  <si>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</si>
  <si>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</si>
  <si>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</si>
  <si>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</si>
  <si>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</si>
  <si>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</si>
  <si>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</si>
  <si>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</si>
  <si>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</si>
  <si>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</si>
  <si>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</si>
  <si>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</si>
  <si>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</si>
  <si>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</si>
  <si>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</si>
  <si>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</si>
  <si>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</si>
  <si>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</si>
  <si>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</si>
  <si>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</si>
  <si>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</si>
  <si>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</si>
  <si>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</si>
  <si>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</si>
  <si>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</si>
  <si>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</si>
  <si>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</si>
  <si>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</si>
  <si>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</si>
  <si>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</si>
  <si>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</si>
  <si>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</si>
  <si>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</si>
  <si>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</si>
  <si>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</si>
  <si>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</si>
  <si>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</si>
  <si>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</si>
  <si>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</si>
  <si>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</si>
  <si>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</si>
  <si>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</si>
  <si>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</si>
  <si>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</si>
  <si>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</si>
  <si>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</si>
  <si>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</si>
  <si>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</si>
  <si>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</si>
  <si>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</si>
  <si>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</si>
  <si>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</si>
  <si>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</si>
  <si>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</si>
  <si>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</si>
  <si>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</si>
  <si>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</si>
  <si>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</si>
  <si>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</si>
  <si>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</si>
  <si>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</si>
  <si>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</si>
  <si>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</si>
  <si>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</si>
  <si>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</si>
  <si>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</si>
  <si>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</si>
  <si>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</si>
  <si>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</si>
  <si>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</si>
  <si>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</si>
  <si>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</si>
  <si>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</si>
  <si>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</si>
  <si>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</si>
  <si>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</si>
  <si>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</si>
  <si>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</si>
  <si>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</si>
  <si>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</si>
  <si>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</si>
  <si>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</si>
  <si>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</si>
  <si>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</si>
  <si>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</si>
  <si>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</si>
  <si>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</si>
  <si>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</si>
  <si>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</si>
  <si>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</si>
  <si>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</si>
  <si>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</si>
  <si>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</si>
  <si>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</si>
  <si>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</si>
  <si>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</si>
  <si>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</si>
  <si>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</si>
  <si>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</si>
  <si>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</si>
  <si>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</si>
  <si>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</si>
  <si>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</si>
  <si>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</si>
  <si>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</si>
  <si>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</si>
  <si>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</si>
  <si>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</si>
  <si>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</si>
  <si>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</si>
  <si>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</si>
  <si>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</si>
  <si>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</si>
  <si>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</si>
  <si>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</si>
  <si>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</si>
  <si>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</si>
  <si>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</si>
  <si>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</si>
  <si>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</si>
  <si>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</si>
  <si>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</si>
  <si>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</si>
  <si>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</si>
  <si>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</si>
  <si>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</si>
  <si>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</si>
  <si>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</si>
  <si>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</si>
  <si>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</si>
  <si>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</si>
  <si>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</si>
  <si>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</si>
  <si>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</si>
  <si>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</si>
  <si>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</si>
  <si>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</si>
  <si>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</si>
  <si>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</si>
  <si>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</si>
  <si>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</si>
  <si>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</si>
  <si>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</si>
  <si>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</si>
  <si>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</si>
  <si>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</si>
  <si>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</si>
  <si>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</si>
  <si>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</si>
  <si>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</si>
  <si>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</si>
  <si>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</si>
  <si>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</si>
  <si>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</si>
  <si>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</si>
  <si>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</si>
  <si>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</si>
  <si>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</si>
  <si>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</si>
  <si>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</si>
  <si>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</si>
  <si>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</si>
  <si>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</si>
  <si>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</si>
  <si>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</si>
  <si>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</si>
  <si>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</si>
  <si>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</si>
  <si>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</si>
  <si>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</si>
  <si>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</si>
  <si>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</si>
  <si>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</si>
  <si>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</si>
  <si>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</si>
  <si>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</si>
  <si>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</si>
  <si>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</si>
  <si>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</si>
  <si>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</si>
  <si>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</si>
  <si>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</si>
  <si>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</si>
  <si>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</si>
  <si>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</si>
  <si>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</si>
  <si>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</si>
  <si>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</si>
  <si>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</si>
  <si>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</si>
  <si>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</si>
  <si>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</si>
  <si>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</si>
  <si>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</si>
  <si>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</si>
  <si>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</si>
  <si>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</si>
  <si>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</si>
  <si>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</si>
  <si>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</si>
  <si>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</si>
  <si>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</si>
  <si>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</si>
  <si>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</si>
  <si>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</si>
  <si>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</si>
  <si>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</si>
  <si>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</si>
  <si>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</si>
  <si>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</si>
  <si>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</si>
  <si>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</si>
  <si>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</si>
  <si>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</si>
  <si>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</si>
  <si>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</si>
  <si>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</si>
  <si>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</si>
  <si>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</si>
  <si>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</si>
  <si>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</si>
  <si>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</si>
  <si>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</si>
  <si>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</si>
  <si>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</si>
  <si>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</si>
  <si>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</si>
  <si>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</si>
  <si>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</si>
  <si>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</si>
  <si>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</si>
  <si>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</si>
  <si>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</si>
  <si>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</si>
  <si>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</si>
  <si>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</si>
  <si>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</si>
  <si>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</si>
  <si>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</si>
  <si>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</si>
  <si>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</si>
  <si>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</si>
  <si>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</si>
  <si>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</si>
  <si>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</si>
  <si>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</si>
  <si>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</si>
  <si>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</si>
  <si>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</si>
  <si>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</si>
  <si>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</si>
  <si>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</si>
  <si>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</si>
  <si>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</si>
  <si>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</si>
  <si>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</si>
  <si>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</si>
  <si>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</si>
  <si>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</si>
  <si>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</si>
  <si>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</si>
  <si>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</si>
  <si>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</si>
  <si>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</si>
  <si>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</si>
  <si>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</si>
  <si>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</si>
  <si>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</si>
  <si>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</si>
  <si>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</si>
  <si>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</si>
  <si>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</si>
  <si>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</si>
  <si>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</si>
  <si>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</si>
  <si>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</si>
  <si>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</si>
  <si>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</si>
  <si>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</si>
  <si>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</si>
  <si>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</si>
  <si>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</si>
  <si>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</si>
  <si>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</si>
  <si>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</si>
  <si>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</si>
  <si>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</si>
  <si>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</si>
  <si>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</si>
  <si>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</si>
  <si>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</si>
  <si>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</si>
  <si>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</si>
  <si>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</si>
  <si>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</si>
  <si>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</si>
  <si>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</si>
  <si>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</si>
  <si>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</si>
  <si>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</si>
  <si>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</si>
  <si>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</si>
  <si>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</si>
  <si>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</si>
  <si>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</si>
  <si>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</si>
  <si>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</si>
  <si>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</si>
  <si>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</si>
  <si>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</si>
  <si>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</si>
  <si>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</si>
  <si>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</si>
  <si>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</si>
  <si>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</si>
  <si>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</si>
  <si>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</si>
  <si>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</si>
  <si>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</si>
  <si>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</si>
  <si>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</si>
  <si>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</si>
  <si>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</si>
  <si>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</si>
  <si>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</si>
  <si>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</si>
  <si>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</si>
  <si>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</si>
  <si>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</si>
  <si>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</si>
  <si>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</si>
  <si>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</si>
  <si>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</si>
  <si>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</si>
  <si>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</si>
  <si>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</si>
  <si>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</si>
  <si>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</si>
  <si>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</si>
  <si>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</si>
  <si>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</si>
  <si>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</si>
  <si>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</si>
  <si>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</si>
  <si>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</si>
  <si>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</si>
  <si>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</si>
  <si>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</si>
  <si>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</si>
  <si>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</si>
  <si>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</si>
  <si>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</si>
  <si>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</si>
  <si>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</si>
  <si>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</si>
  <si>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</si>
  <si>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</si>
  <si>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</si>
  <si>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</si>
  <si>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</si>
  <si>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</si>
  <si>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</si>
  <si>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</si>
  <si>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</si>
  <si>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</si>
  <si>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</si>
  <si>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</si>
  <si>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</si>
  <si>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</si>
  <si>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</si>
  <si>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</si>
  <si>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</si>
  <si>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</si>
  <si>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</si>
  <si>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</si>
  <si>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</si>
  <si>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</si>
  <si>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</si>
  <si>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</si>
  <si>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</si>
  <si>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</si>
  <si>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</si>
  <si>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</si>
  <si>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</si>
  <si>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</si>
  <si>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</si>
  <si>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</si>
  <si>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</si>
  <si>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</si>
  <si>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</si>
  <si>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</si>
  <si>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</si>
  <si>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</si>
  <si>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</si>
  <si>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</si>
  <si>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</si>
  <si>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</si>
  <si>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</si>
  <si>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</si>
  <si>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</si>
  <si>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</si>
  <si>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</si>
  <si>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</si>
  <si>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</si>
  <si>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</si>
  <si>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</si>
  <si>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</si>
  <si>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</si>
  <si>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</si>
  <si>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</si>
  <si>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</si>
  <si>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</si>
  <si>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</si>
  <si>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</si>
  <si>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</si>
  <si>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</si>
  <si>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</si>
  <si>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</si>
  <si>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</si>
  <si>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</si>
  <si>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</si>
  <si>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</si>
  <si>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</si>
  <si>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</si>
  <si>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</si>
  <si>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</si>
  <si>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</si>
  <si>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</si>
  <si>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</si>
  <si>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</si>
  <si>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</si>
  <si>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</si>
  <si>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</si>
  <si>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</si>
  <si>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</si>
  <si>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</si>
  <si>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</si>
  <si>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</si>
  <si>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</si>
  <si>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</si>
  <si>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</si>
  <si>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</si>
  <si>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</si>
  <si>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</si>
  <si>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</si>
  <si>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</si>
  <si>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</si>
  <si>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</si>
  <si>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</si>
  <si>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</si>
  <si>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</si>
  <si>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</si>
  <si>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</si>
  <si>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</si>
  <si>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</si>
  <si>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</si>
  <si>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</si>
  <si>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</si>
  <si>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</si>
  <si>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</si>
  <si>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</si>
  <si>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</si>
  <si>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</si>
  <si>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</si>
  <si>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</si>
  <si>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</si>
  <si>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</si>
  <si>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</si>
  <si>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</si>
  <si>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</si>
  <si>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</si>
  <si>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</si>
  <si>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</si>
  <si>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</si>
  <si>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</si>
  <si>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</si>
  <si>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</si>
  <si>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</si>
  <si>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</si>
  <si>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</si>
  <si>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</si>
  <si>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</si>
  <si>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</si>
  <si>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</si>
  <si>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</si>
  <si>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</si>
  <si>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</si>
  <si>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</si>
  <si>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</si>
  <si>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</si>
  <si>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</si>
  <si>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</si>
  <si>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</si>
  <si>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</si>
  <si>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</si>
  <si>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</si>
  <si>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</si>
  <si>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</si>
  <si>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</si>
  <si>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</si>
  <si>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</si>
  <si>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</si>
  <si>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</si>
  <si>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</si>
  <si>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</si>
  <si>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</si>
  <si>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</si>
  <si>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</si>
  <si>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</si>
  <si>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</si>
  <si>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</si>
  <si>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</si>
  <si>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</si>
  <si>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</si>
  <si>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</si>
  <si>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</si>
  <si>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</si>
  <si>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</si>
  <si>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</si>
  <si>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</si>
  <si>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</si>
  <si>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</si>
  <si>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</si>
  <si>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</si>
  <si>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</si>
  <si>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</si>
  <si>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</si>
  <si>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</si>
  <si>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</si>
  <si>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</si>
  <si>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</si>
  <si>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</si>
  <si>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</si>
  <si>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</si>
  <si>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</si>
  <si>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</si>
  <si>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</si>
  <si>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</si>
  <si>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</si>
  <si>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</si>
  <si>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</si>
  <si>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</si>
  <si>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</si>
  <si>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</si>
  <si>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</si>
  <si>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</si>
  <si>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</si>
  <si>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</si>
  <si>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</si>
  <si>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</si>
  <si>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</si>
  <si>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</si>
  <si>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</si>
  <si>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</si>
  <si>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</si>
  <si>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</si>
  <si>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</si>
  <si>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</si>
  <si>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</si>
  <si>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</si>
  <si>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</si>
  <si>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</si>
  <si>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</si>
  <si>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</si>
  <si>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</si>
  <si>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</si>
  <si>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</si>
  <si>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</si>
  <si>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</si>
  <si>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</si>
  <si>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</si>
  <si>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</si>
  <si>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</si>
  <si>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</si>
  <si>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</si>
  <si>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</si>
  <si>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</si>
  <si>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</si>
  <si>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</si>
  <si>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</si>
  <si>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</si>
  <si>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</si>
  <si>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</si>
  <si>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</si>
  <si>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</si>
  <si>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</si>
  <si>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</si>
  <si>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</si>
  <si>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</si>
  <si>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</si>
  <si>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</si>
  <si>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</si>
  <si>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</si>
  <si>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</si>
  <si>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</si>
  <si>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</si>
  <si>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</si>
  <si>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</si>
  <si>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</si>
  <si>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</si>
  <si>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</si>
  <si>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</si>
  <si>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</si>
  <si>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</si>
  <si>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</si>
  <si>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</si>
  <si>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</si>
  <si>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</si>
  <si>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</si>
  <si>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</si>
  <si>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</si>
  <si>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</si>
  <si>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</si>
  <si>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</si>
  <si>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</si>
  <si>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</si>
  <si>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</si>
  <si>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</si>
  <si>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</si>
  <si>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</si>
  <si>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</si>
  <si>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</si>
  <si>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</si>
  <si>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</si>
  <si>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</si>
  <si>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</si>
  <si>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</si>
  <si>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</si>
  <si>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</si>
  <si>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</si>
  <si>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</si>
  <si>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</si>
  <si>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</si>
  <si>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</si>
  <si>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</si>
  <si>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</si>
  <si>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</si>
  <si>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</si>
  <si>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</si>
  <si>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</si>
  <si>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</si>
  <si>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</si>
  <si>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</si>
  <si>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</si>
  <si>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</si>
  <si>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</si>
  <si>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</si>
  <si>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</si>
  <si>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</si>
  <si>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</si>
  <si>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</si>
  <si>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</si>
  <si>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</si>
  <si>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</si>
  <si>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</si>
  <si>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</si>
  <si>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</si>
  <si>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</si>
  <si>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</si>
  <si>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</si>
  <si>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</si>
  <si>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</si>
  <si>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</si>
  <si>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</si>
  <si>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</si>
  <si>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</si>
  <si>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</si>
  <si>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</si>
  <si>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</si>
  <si>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</si>
  <si>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</si>
  <si>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</si>
  <si>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</si>
  <si>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</si>
  <si>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</si>
  <si>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</si>
  <si>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</si>
  <si>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</si>
  <si>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</si>
  <si>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</si>
  <si>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</si>
  <si>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</si>
  <si>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</si>
  <si>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</si>
  <si>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</si>
  <si>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</si>
  <si>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</si>
  <si>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</si>
  <si>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</si>
  <si>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</si>
  <si>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</si>
  <si>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</si>
  <si>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</si>
  <si>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</si>
  <si>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</si>
  <si>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</si>
  <si>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</si>
  <si>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</si>
  <si>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</si>
  <si>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</si>
  <si>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</si>
  <si>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</si>
  <si>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</si>
  <si>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</si>
  <si>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</si>
  <si>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</si>
  <si>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</si>
  <si>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</si>
  <si>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</si>
  <si>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</si>
  <si>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</si>
  <si>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</si>
  <si>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</si>
  <si>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</si>
  <si>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</si>
  <si>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</si>
  <si>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</si>
  <si>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</si>
  <si>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</si>
  <si>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</si>
  <si>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</si>
  <si>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</si>
  <si>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</si>
  <si>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</si>
  <si>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</si>
  <si>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</si>
  <si>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</si>
  <si>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</si>
  <si>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</si>
  <si>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</si>
  <si>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</si>
  <si>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</si>
  <si>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</si>
  <si>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</si>
  <si>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</si>
  <si>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</si>
  <si>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</si>
  <si>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</si>
  <si>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</si>
  <si>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</si>
  <si>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</si>
  <si>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</si>
  <si>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</si>
  <si>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</si>
  <si>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</si>
  <si>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</si>
  <si>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</si>
  <si>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</si>
  <si>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</si>
  <si>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</si>
  <si>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</si>
  <si>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</si>
  <si>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</si>
  <si>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</si>
  <si>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</si>
  <si>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</si>
  <si>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</si>
  <si>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</si>
  <si>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</si>
  <si>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</si>
  <si>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</si>
  <si>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</si>
  <si>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</si>
  <si>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</si>
  <si>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</si>
  <si>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</si>
  <si>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</si>
  <si>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</si>
  <si>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</si>
  <si>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</si>
  <si>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</si>
  <si>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</si>
  <si>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</si>
  <si>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</si>
  <si>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</si>
  <si>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</si>
  <si>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</si>
  <si>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</si>
  <si>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</si>
  <si>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</si>
  <si>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</si>
  <si>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</si>
  <si>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</si>
  <si>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</si>
  <si>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</si>
  <si>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</si>
  <si>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</si>
  <si>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</si>
  <si>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</si>
  <si>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</si>
  <si>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</si>
  <si>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</si>
  <si>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</si>
  <si>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</si>
  <si>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</si>
  <si>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</si>
  <si>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</si>
  <si>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</si>
  <si>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</si>
  <si>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</si>
  <si>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</si>
  <si>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</si>
  <si>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</si>
  <si>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</si>
  <si>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</si>
  <si>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</si>
  <si>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</si>
  <si>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</si>
  <si>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</si>
  <si>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</si>
  <si>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</si>
  <si>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</si>
  <si>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</si>
  <si>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</si>
  <si>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</si>
  <si>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</si>
  <si>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</si>
  <si>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</si>
  <si>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</si>
  <si>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</si>
  <si>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</si>
  <si>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</si>
  <si>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</si>
  <si>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</si>
  <si>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</si>
  <si>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</si>
  <si>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</si>
  <si>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</si>
  <si>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</si>
  <si>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</si>
  <si>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</si>
  <si>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</si>
  <si>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</si>
  <si>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</si>
  <si>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</si>
  <si>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</si>
  <si>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</si>
  <si>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</si>
  <si>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</si>
  <si>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</si>
  <si>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</si>
  <si>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</si>
  <si>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</si>
  <si>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</si>
  <si>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</si>
  <si>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</si>
  <si>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</si>
  <si>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</si>
  <si>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</si>
  <si>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</si>
  <si>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</si>
  <si>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</si>
  <si>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</si>
  <si>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</si>
  <si>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</si>
  <si>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</si>
  <si>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</si>
  <si>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</si>
  <si>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</si>
  <si>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</si>
  <si>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</si>
  <si>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</si>
  <si>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</si>
  <si>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</si>
  <si>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</si>
  <si>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</si>
  <si>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</si>
  <si>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</si>
  <si>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</si>
  <si>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</si>
  <si>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</si>
  <si>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</si>
  <si>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</si>
  <si>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</si>
  <si>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</si>
  <si>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</si>
  <si>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</si>
  <si>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</si>
  <si>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</si>
  <si>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</si>
  <si>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</si>
  <si>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</si>
  <si>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</si>
  <si>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</si>
  <si>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</si>
  <si>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</si>
  <si>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</si>
  <si>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</si>
  <si>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</si>
  <si>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</si>
  <si>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</si>
  <si>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</si>
  <si>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</si>
  <si>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</si>
  <si>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</si>
  <si>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</si>
  <si>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</si>
  <si>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</si>
  <si>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</si>
  <si>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</si>
  <si>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</si>
  <si>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</si>
  <si>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</si>
  <si>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</si>
  <si>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</si>
  <si>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</si>
  <si>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</si>
  <si>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</si>
  <si>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</si>
  <si>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</si>
  <si>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</si>
  <si>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</si>
  <si>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</si>
  <si>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</si>
  <si>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</si>
  <si>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</si>
  <si>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</si>
  <si>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</si>
  <si>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</si>
  <si>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</si>
  <si>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</si>
  <si>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</si>
  <si>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</si>
  <si>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</si>
  <si>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</si>
  <si>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</si>
  <si>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</si>
  <si>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</si>
  <si>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</si>
  <si>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</si>
  <si>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</si>
  <si>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</si>
  <si>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</si>
  <si>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</si>
  <si>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</si>
  <si>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</si>
  <si>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</si>
  <si>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</si>
  <si>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</si>
  <si>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</si>
  <si>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</si>
  <si>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</si>
  <si>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</si>
  <si>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</si>
  <si>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</si>
  <si>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</si>
  <si>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</si>
  <si>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</si>
  <si>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</si>
  <si>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</si>
  <si>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</si>
  <si>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</si>
  <si>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</si>
  <si>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</si>
  <si>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</si>
  <si>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</si>
  <si>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</si>
  <si>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</si>
  <si>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</si>
  <si>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</si>
  <si>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</si>
  <si>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</si>
  <si>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</si>
  <si>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</si>
  <si>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</si>
  <si>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</si>
  <si>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</si>
  <si>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</si>
  <si>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</si>
  <si>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</si>
  <si>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</si>
  <si>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</si>
  <si>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</si>
  <si>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</si>
  <si>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</si>
  <si>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</si>
  <si>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</si>
  <si>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</si>
  <si>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</si>
  <si>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</si>
  <si>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</si>
  <si>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</si>
  <si>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</si>
  <si>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</si>
  <si>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</si>
  <si>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</si>
  <si>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</si>
  <si>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</si>
  <si>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</si>
  <si>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</si>
  <si>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</si>
  <si>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</si>
  <si>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</si>
  <si>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</si>
  <si>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</si>
  <si>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</si>
  <si>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</si>
  <si>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</si>
  <si>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</si>
  <si>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</si>
  <si>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</si>
  <si>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</si>
  <si>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</si>
  <si>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</si>
  <si>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</si>
  <si>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</si>
  <si>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</si>
  <si>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</si>
  <si>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</si>
  <si>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</si>
  <si>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</si>
  <si>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</si>
  <si>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</si>
  <si>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</si>
  <si>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</si>
  <si>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</si>
  <si>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</si>
  <si>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</si>
  <si>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</si>
  <si>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</si>
  <si>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</si>
  <si>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</si>
  <si>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</si>
  <si>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</si>
  <si>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</si>
  <si>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</si>
  <si>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</si>
  <si>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</si>
  <si>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</si>
  <si>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</si>
  <si>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</si>
  <si>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</si>
  <si>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</si>
  <si>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</si>
  <si>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</si>
  <si>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</si>
  <si>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</si>
  <si>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</si>
  <si>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</si>
  <si>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</si>
  <si>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</si>
  <si>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</si>
  <si>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</si>
  <si>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</si>
  <si>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</si>
  <si>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</si>
  <si>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</si>
  <si>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</si>
  <si>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</si>
  <si>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</si>
  <si>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</si>
  <si>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</si>
  <si>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</si>
  <si>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</si>
  <si>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</si>
  <si>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</si>
  <si>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</si>
  <si>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</si>
  <si>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</si>
  <si>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</si>
  <si>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</si>
  <si>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</si>
  <si>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</si>
  <si>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</si>
  <si>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</si>
  <si>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</si>
  <si>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</si>
  <si>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</si>
  <si>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</si>
  <si>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</si>
  <si>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</si>
  <si>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</si>
  <si>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</si>
  <si>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</si>
  <si>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</si>
  <si>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</si>
  <si>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</si>
  <si>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</si>
  <si>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</si>
  <si>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</si>
  <si>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</si>
  <si>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</si>
  <si>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</si>
  <si>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</si>
  <si>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</si>
  <si>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</si>
  <si>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</si>
  <si>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</si>
  <si>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</si>
  <si>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</si>
  <si>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</si>
  <si>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</si>
  <si>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</si>
  <si>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</si>
  <si>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</si>
  <si>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</si>
  <si>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</si>
  <si>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</si>
  <si>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</si>
  <si>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</si>
  <si>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</si>
  <si>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</si>
  <si>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</si>
  <si>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</si>
  <si>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</si>
  <si>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</si>
  <si>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</si>
  <si>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</si>
  <si>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</si>
  <si>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</si>
  <si>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</si>
  <si>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</si>
  <si>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</si>
  <si>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</si>
  <si>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</si>
  <si>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</si>
  <si>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</si>
  <si>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</si>
  <si>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</si>
  <si>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</si>
  <si>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</si>
  <si>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</si>
  <si>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</si>
  <si>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</si>
  <si>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</si>
  <si>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</si>
  <si>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</si>
  <si>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</si>
  <si>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</si>
  <si>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</si>
  <si>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</si>
  <si>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</si>
  <si>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</si>
  <si>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</si>
  <si>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</si>
  <si>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</si>
  <si>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</si>
  <si>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</si>
  <si>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</si>
  <si>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</si>
  <si>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</si>
  <si>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</si>
  <si>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</si>
  <si>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</si>
  <si>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</si>
  <si>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</si>
  <si>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</si>
  <si>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</si>
  <si>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</si>
  <si>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</si>
  <si>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</si>
  <si>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</si>
  <si>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</si>
  <si>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</si>
  <si>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</si>
  <si>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</si>
  <si>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</si>
  <si>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</si>
  <si>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</si>
  <si>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</si>
  <si>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</si>
  <si>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</si>
  <si>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</si>
  <si>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</si>
  <si>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</si>
  <si>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</si>
  <si>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</si>
  <si>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</si>
  <si>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</si>
  <si>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</si>
  <si>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</si>
  <si>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</si>
  <si>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</si>
  <si>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</si>
  <si>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</si>
  <si>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</si>
  <si>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</si>
  <si>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</si>
  <si>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</si>
  <si>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</si>
  <si>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</si>
  <si>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</si>
  <si>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</si>
  <si>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</si>
  <si>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</si>
  <si>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</si>
  <si>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</si>
  <si>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</si>
  <si>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</si>
  <si>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</si>
  <si>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</si>
  <si>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</si>
  <si>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</si>
  <si>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</si>
  <si>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</si>
  <si>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</si>
  <si>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</si>
  <si>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</si>
  <si>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</si>
  <si>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</si>
  <si>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</si>
  <si>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</si>
  <si>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</si>
  <si>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</si>
  <si>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</si>
  <si>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</si>
  <si>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</si>
  <si>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</si>
  <si>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</si>
  <si>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</si>
  <si>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</si>
  <si>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</si>
  <si>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</si>
  <si>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</si>
  <si>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</si>
  <si>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</si>
  <si>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</si>
  <si>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</si>
  <si>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</si>
  <si>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</si>
  <si>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</si>
  <si>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</si>
  <si>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</si>
  <si>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</si>
  <si>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</si>
  <si>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</si>
  <si>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</si>
  <si>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</si>
  <si>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</si>
  <si>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</si>
  <si>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</si>
  <si>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</si>
  <si>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</si>
  <si>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</si>
  <si>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</si>
  <si>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</si>
  <si>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</si>
  <si>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</si>
  <si>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</si>
  <si>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</si>
  <si>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</si>
  <si>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</si>
  <si>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</si>
  <si>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</si>
  <si>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</si>
  <si>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</si>
  <si>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</si>
  <si>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</si>
  <si>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</si>
  <si>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</si>
  <si>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</si>
  <si>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</si>
  <si>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</si>
  <si>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</si>
  <si>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</si>
  <si>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</si>
  <si>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</si>
  <si>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</si>
  <si>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</si>
  <si>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</si>
  <si>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</si>
  <si>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</si>
  <si>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</si>
  <si>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</si>
  <si>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</si>
  <si>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</si>
  <si>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</si>
  <si>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</si>
  <si>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</si>
  <si>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</si>
  <si>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</si>
  <si>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</si>
  <si>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</si>
  <si>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</si>
  <si>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</si>
  <si>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</si>
  <si>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</si>
  <si>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</si>
  <si>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</si>
  <si>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</si>
  <si>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</si>
  <si>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</si>
  <si>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</si>
  <si>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</si>
  <si>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</si>
  <si>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</si>
  <si>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</si>
  <si>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</si>
  <si>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</si>
  <si>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</si>
  <si>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</si>
  <si>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</si>
  <si>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</si>
  <si>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</si>
  <si>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</si>
  <si>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</si>
  <si>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</si>
  <si>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</si>
  <si>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</si>
  <si>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</si>
  <si>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</si>
  <si>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</si>
  <si>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</si>
  <si>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</si>
  <si>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</si>
  <si>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</si>
  <si>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</si>
  <si>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</si>
  <si>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</si>
  <si>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</si>
  <si>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</si>
  <si>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</si>
  <si>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</si>
  <si>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</si>
  <si>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</si>
  <si>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</si>
  <si>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</si>
  <si>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</si>
  <si>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</si>
  <si>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</si>
  <si>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</si>
  <si>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</si>
  <si>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</si>
  <si>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</si>
  <si>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</si>
  <si>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</si>
  <si>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</si>
  <si>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</si>
  <si>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</si>
  <si>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</si>
  <si>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</si>
  <si>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</si>
  <si>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</si>
  <si>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</si>
  <si>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</si>
  <si>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</si>
  <si>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</si>
  <si>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</si>
  <si>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</si>
  <si>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</si>
  <si>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</si>
  <si>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</si>
  <si>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</si>
  <si>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</si>
  <si>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</si>
  <si>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</si>
  <si>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</si>
  <si>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</si>
  <si>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</si>
  <si>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</si>
  <si>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</si>
  <si>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</si>
  <si>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</si>
  <si>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</si>
  <si>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</si>
  <si>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</si>
  <si>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</si>
  <si>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</si>
  <si>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</si>
  <si>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</si>
  <si>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</si>
  <si>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</si>
  <si>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</si>
  <si>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</si>
  <si>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</si>
  <si>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</si>
  <si>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</si>
  <si>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</si>
  <si>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</si>
  <si>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</si>
  <si>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</si>
  <si>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</si>
  <si>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</si>
  <si>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</si>
  <si>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</si>
  <si>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</si>
  <si>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</si>
  <si>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</si>
  <si>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</si>
  <si>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</si>
  <si>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</si>
  <si>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</si>
  <si>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</si>
  <si>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</si>
  <si>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</si>
  <si>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</si>
  <si>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</si>
  <si>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</si>
  <si>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</si>
  <si>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</si>
  <si>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</si>
  <si>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</si>
  <si>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</si>
  <si>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</si>
  <si>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</si>
  <si>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</si>
  <si>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</si>
  <si>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</si>
  <si>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</si>
  <si>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</si>
  <si>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</si>
  <si>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</si>
  <si>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</si>
  <si>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</si>
  <si>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</si>
  <si>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</si>
  <si>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</si>
  <si>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</si>
  <si>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</si>
  <si>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</si>
  <si>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</si>
  <si>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</si>
  <si>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</si>
  <si>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</si>
  <si>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</si>
  <si>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</si>
  <si>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</si>
  <si>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</si>
  <si>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</si>
  <si>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</si>
  <si>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</si>
  <si>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</si>
  <si>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</si>
  <si>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</si>
  <si>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</si>
  <si>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</si>
  <si>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</si>
  <si>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</si>
  <si>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</si>
  <si>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</si>
  <si>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</si>
  <si>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</si>
  <si>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</si>
  <si>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</si>
  <si>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</si>
  <si>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</si>
  <si>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</si>
  <si>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</si>
  <si>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</si>
  <si>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</si>
  <si>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</si>
  <si>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</si>
  <si>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</si>
  <si>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</si>
  <si>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</si>
  <si>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</si>
  <si>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</si>
  <si>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</si>
  <si>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</si>
  <si>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</si>
  <si>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</si>
  <si>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</si>
  <si>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</si>
  <si>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</si>
  <si>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</si>
  <si>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</si>
  <si>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</si>
  <si>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</si>
  <si>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</si>
  <si>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</si>
  <si>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</si>
  <si>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</si>
  <si>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</si>
  <si>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</si>
  <si>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</si>
  <si>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</si>
  <si>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</si>
  <si>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</si>
  <si>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</si>
  <si>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</si>
  <si>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</si>
  <si>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</si>
  <si>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</si>
  <si>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</si>
  <si>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</si>
  <si>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</si>
  <si>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</si>
  <si>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</si>
  <si>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</si>
  <si>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</si>
  <si>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</si>
  <si>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</si>
  <si>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</si>
  <si>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</si>
  <si>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</si>
  <si>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</si>
  <si>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</si>
  <si>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</si>
  <si>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</si>
  <si>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</si>
  <si>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</si>
  <si>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</si>
  <si>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</si>
  <si>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</si>
  <si>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</si>
  <si>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</si>
  <si>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</si>
  <si>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</si>
  <si>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</si>
  <si>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</si>
  <si>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</si>
  <si>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</si>
  <si>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</si>
  <si>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</si>
  <si>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</si>
  <si>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</si>
  <si>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</si>
  <si>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</si>
  <si>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</si>
  <si>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</si>
  <si>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</si>
  <si>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</si>
  <si>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</si>
  <si>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</si>
  <si>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</si>
  <si>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</si>
  <si>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</si>
  <si>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</si>
  <si>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</si>
  <si>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</si>
  <si>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</si>
  <si>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</si>
  <si>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</si>
  <si>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</si>
  <si>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</si>
  <si>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</si>
  <si>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</si>
  <si>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</si>
  <si>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</si>
  <si>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</si>
  <si>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</si>
  <si>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</si>
  <si>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</si>
  <si>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</si>
  <si>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</si>
  <si>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</si>
  <si>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</si>
  <si>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</si>
  <si>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</si>
  <si>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</si>
  <si>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</si>
  <si>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</si>
  <si>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</si>
  <si>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</si>
  <si>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</si>
  <si>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</si>
  <si>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</si>
  <si>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</si>
  <si>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</si>
  <si>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</si>
  <si>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</si>
  <si>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</si>
  <si>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</si>
  <si>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</si>
  <si>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</si>
  <si>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</si>
  <si>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</si>
  <si>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</si>
  <si>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</si>
  <si>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</si>
  <si>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</si>
  <si>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</si>
  <si>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</si>
  <si>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</si>
  <si>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</si>
  <si>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</si>
  <si>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</si>
  <si>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</si>
  <si>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</si>
  <si>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</si>
  <si>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</si>
  <si>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</si>
  <si>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</si>
  <si>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</si>
  <si>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</si>
  <si>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</si>
  <si>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</si>
  <si>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</si>
  <si>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</si>
  <si>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</si>
  <si>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</si>
  <si>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</si>
  <si>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</si>
  <si>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</si>
  <si>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</si>
  <si>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</si>
  <si>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</si>
  <si>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</si>
  <si>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</si>
  <si>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</si>
  <si>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</si>
  <si>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</si>
  <si>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</si>
  <si>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</si>
  <si>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</si>
  <si>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</si>
  <si>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</si>
  <si>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</si>
  <si>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</si>
  <si>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</si>
  <si>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</si>
  <si>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</si>
  <si>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</si>
  <si>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</si>
  <si>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</si>
  <si>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</si>
  <si>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</si>
  <si>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</si>
  <si>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</si>
  <si>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</si>
  <si>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</si>
  <si>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</si>
  <si>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</si>
  <si>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</si>
  <si>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</si>
  <si>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</si>
  <si>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</si>
  <si>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</si>
  <si>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</si>
  <si>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</si>
  <si>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</si>
  <si>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</si>
  <si>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</si>
  <si>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</si>
  <si>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</si>
  <si>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</si>
  <si>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</si>
  <si>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</si>
  <si>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</si>
  <si>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</si>
  <si>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</si>
  <si>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</si>
  <si>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</si>
  <si>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</si>
  <si>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</si>
  <si>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</si>
  <si>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</si>
  <si>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</si>
  <si>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</si>
  <si>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</si>
  <si>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</si>
  <si>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</si>
  <si>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</si>
  <si>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</si>
  <si>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</si>
  <si>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</si>
  <si>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</si>
  <si>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</si>
  <si>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</si>
  <si>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</si>
  <si>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</si>
  <si>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</si>
  <si>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</si>
  <si>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</si>
  <si>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</si>
  <si>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</si>
  <si>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</si>
  <si>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</si>
  <si>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</si>
  <si>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</si>
  <si>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</si>
  <si>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</si>
  <si>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</si>
  <si>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</si>
  <si>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</si>
  <si>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</si>
  <si>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</si>
  <si>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</si>
  <si>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</si>
  <si>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</si>
  <si>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</si>
  <si>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</si>
  <si>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</si>
  <si>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</si>
  <si>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</si>
  <si>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</si>
  <si>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</si>
  <si>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</si>
  <si>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</si>
  <si>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</si>
  <si>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</si>
  <si>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</si>
  <si>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</si>
  <si>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</si>
  <si>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</si>
  <si>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</si>
  <si>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</si>
  <si>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</si>
  <si>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</si>
  <si>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</si>
  <si>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</si>
  <si>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</si>
  <si>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</si>
  <si>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</si>
  <si>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</si>
  <si>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</si>
  <si>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</si>
  <si>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</si>
  <si>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</si>
  <si>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</si>
  <si>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</si>
  <si>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</si>
  <si>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</si>
  <si>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</si>
  <si>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</si>
  <si>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</si>
  <si>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</si>
  <si>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</si>
  <si>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</si>
  <si>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</si>
  <si>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</si>
  <si>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</si>
  <si>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</si>
  <si>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</si>
  <si>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</si>
  <si>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</si>
  <si>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</si>
  <si>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</si>
  <si>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</si>
  <si>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</si>
  <si>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</si>
  <si>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</si>
  <si>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</si>
  <si>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</si>
  <si>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</si>
  <si>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</si>
  <si>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</si>
  <si>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</si>
  <si>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</si>
  <si>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</si>
  <si>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</si>
  <si>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</si>
  <si>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</si>
  <si>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</si>
  <si>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</si>
  <si>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</si>
  <si>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</si>
  <si>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</si>
  <si>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</si>
  <si>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</si>
  <si>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</si>
  <si>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</si>
  <si>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</si>
  <si>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</si>
  <si>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</si>
  <si>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</si>
  <si>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</si>
  <si>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</si>
  <si>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</si>
  <si>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</si>
  <si>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</si>
  <si>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</si>
  <si>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</si>
  <si>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</si>
  <si>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</si>
  <si>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</si>
  <si>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</si>
  <si>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</si>
  <si>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</si>
  <si>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</si>
  <si>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</si>
  <si>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</si>
  <si>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</si>
  <si>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</si>
  <si>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</si>
  <si>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</si>
  <si>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</si>
  <si>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</si>
  <si>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</si>
  <si>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</si>
  <si>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</si>
  <si>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</si>
  <si>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</si>
  <si>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</si>
  <si>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</si>
  <si>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</si>
  <si>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</si>
  <si>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</si>
  <si>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</si>
  <si>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</si>
  <si>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</si>
  <si>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</si>
  <si>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</si>
  <si>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</si>
  <si>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</si>
  <si>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</si>
  <si>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</si>
  <si>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</si>
  <si>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</si>
  <si>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</si>
  <si>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</si>
  <si>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</si>
  <si>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</si>
  <si>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</si>
  <si>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</si>
  <si>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</si>
  <si>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</si>
  <si>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</si>
  <si>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</si>
  <si>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</si>
  <si>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</si>
  <si>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</si>
  <si>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</si>
  <si>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</si>
  <si>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</si>
  <si>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</si>
  <si>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</si>
  <si>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</si>
  <si>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</si>
  <si>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</si>
  <si>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</si>
  <si>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</si>
  <si>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</si>
  <si>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</si>
  <si>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</si>
  <si>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</si>
  <si>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</si>
  <si>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</si>
  <si>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</si>
  <si>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</si>
  <si>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</si>
  <si>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</si>
  <si>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</si>
  <si>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</si>
  <si>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</si>
  <si>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</si>
  <si>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</si>
  <si>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</si>
  <si>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</si>
  <si>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</si>
  <si>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</si>
  <si>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</si>
  <si>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</si>
  <si>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</si>
  <si>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</si>
  <si>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</si>
  <si>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</si>
  <si>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</si>
  <si>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</si>
  <si>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</si>
  <si>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</si>
  <si>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</si>
  <si>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</si>
  <si>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</si>
  <si>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</si>
  <si>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</si>
  <si>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</si>
  <si>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</si>
  <si>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</si>
  <si>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</si>
  <si>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</si>
  <si>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</si>
  <si>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</si>
  <si>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</si>
  <si>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</si>
  <si>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</si>
  <si>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</si>
  <si>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</si>
  <si>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</si>
  <si>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</si>
  <si>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</si>
  <si>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</si>
  <si>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</si>
  <si>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</si>
  <si>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</si>
  <si>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</si>
  <si>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</si>
  <si>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</si>
  <si>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</si>
  <si>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</si>
  <si>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</si>
  <si>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</si>
  <si>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</si>
  <si>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</si>
  <si>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</si>
  <si>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</si>
  <si>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</si>
  <si>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</si>
  <si>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</si>
  <si>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</si>
  <si>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</si>
  <si>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</si>
  <si>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</si>
  <si>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</si>
  <si>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</si>
  <si>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</si>
  <si>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</si>
  <si>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</si>
  <si>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</si>
  <si>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</si>
  <si>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</si>
  <si>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</si>
  <si>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</si>
  <si>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</si>
  <si>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</si>
  <si>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</si>
  <si>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</si>
  <si>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</si>
  <si>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</si>
  <si>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</si>
  <si>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</si>
  <si>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</si>
  <si>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</si>
  <si>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</si>
  <si>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</si>
  <si>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</si>
  <si>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</si>
  <si>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</si>
  <si>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</si>
  <si>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</si>
  <si>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</si>
  <si>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</si>
  <si>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</si>
  <si>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</si>
  <si>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</si>
  <si>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</si>
  <si>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</si>
  <si>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</si>
  <si>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</si>
  <si>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</si>
  <si>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</si>
  <si>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</si>
  <si>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</si>
  <si>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</si>
  <si>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</si>
  <si>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</si>
  <si>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</si>
  <si>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</si>
  <si>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</si>
  <si>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</si>
  <si>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</si>
  <si>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</si>
  <si>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</si>
  <si>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</si>
  <si>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</si>
  <si>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</si>
  <si>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</si>
  <si>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</si>
  <si>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</si>
  <si>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</si>
  <si>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</si>
  <si>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</si>
  <si>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</si>
  <si>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</si>
  <si>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</si>
  <si>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</si>
  <si>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</si>
  <si>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</si>
  <si>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</si>
  <si>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</si>
  <si>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</si>
  <si>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</si>
  <si>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</si>
  <si>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</si>
  <si>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</si>
  <si>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</si>
  <si>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</si>
  <si>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</si>
  <si>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</si>
  <si>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</si>
  <si>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</si>
  <si>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</si>
  <si>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</si>
  <si>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</si>
  <si>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</si>
  <si>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</si>
  <si>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</si>
  <si>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</si>
  <si>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</si>
  <si>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</si>
  <si>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</si>
  <si>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</si>
  <si>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</si>
  <si>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</si>
  <si>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</si>
  <si>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</si>
  <si>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</si>
  <si>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</si>
  <si>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</si>
  <si>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</si>
  <si>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</si>
  <si>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</si>
  <si>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</si>
  <si>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</si>
  <si>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</si>
  <si>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</si>
  <si>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</si>
  <si>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</si>
  <si>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</si>
  <si>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</si>
  <si>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</si>
  <si>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</si>
  <si>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</si>
  <si>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</si>
  <si>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</si>
  <si>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</si>
  <si>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</si>
  <si>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</si>
  <si>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</si>
  <si>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</si>
  <si>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</si>
  <si>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</si>
  <si>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</si>
  <si>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</si>
  <si>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</si>
  <si>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</si>
  <si>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</si>
  <si>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</si>
  <si>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</si>
  <si>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</si>
  <si>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</si>
  <si>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</si>
  <si>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</si>
  <si>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</si>
  <si>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</si>
  <si>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</si>
  <si>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</si>
  <si>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</si>
  <si>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</si>
  <si>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</si>
  <si>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</si>
  <si>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</si>
  <si>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</si>
  <si>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</si>
  <si>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</si>
  <si>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</si>
  <si>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</si>
  <si>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</si>
  <si>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</si>
  <si>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</si>
  <si>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</si>
  <si>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</si>
  <si>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</si>
  <si>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</si>
  <si>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</si>
  <si>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</si>
  <si>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</si>
  <si>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</si>
  <si>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</si>
  <si>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</si>
  <si>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</si>
  <si>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</si>
  <si>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</si>
  <si>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</si>
  <si>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</si>
  <si>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</si>
  <si>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</si>
  <si>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</si>
  <si>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</si>
  <si>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</si>
  <si>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</si>
  <si>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</si>
  <si>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</si>
  <si>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</si>
  <si>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</si>
  <si>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</si>
  <si>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</si>
  <si>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</si>
  <si>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</si>
  <si>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</si>
  <si>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</si>
  <si>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</si>
  <si>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</si>
  <si>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</si>
  <si>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</si>
  <si>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</si>
  <si>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</si>
  <si>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</si>
  <si>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</si>
  <si>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</si>
  <si>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</si>
  <si>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</si>
  <si>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</si>
  <si>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</si>
  <si>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</si>
  <si>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</si>
  <si>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</si>
  <si>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</si>
  <si>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</si>
  <si>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</si>
  <si>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</si>
  <si>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</si>
  <si>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</si>
  <si>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</si>
  <si>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</si>
  <si>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</si>
  <si>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</si>
  <si>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</si>
  <si>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</si>
  <si>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</si>
  <si>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</si>
  <si>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</si>
  <si>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</si>
  <si>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</si>
  <si>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</si>
  <si>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</si>
  <si>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</si>
  <si>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</si>
  <si>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</si>
  <si>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</si>
  <si>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</si>
  <si>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</si>
  <si>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</si>
  <si>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</si>
  <si>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</si>
  <si>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</si>
  <si>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</si>
  <si>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</si>
  <si>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</si>
  <si>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</si>
  <si>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</si>
  <si>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</si>
  <si>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</si>
  <si>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</si>
  <si>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</si>
  <si>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</si>
  <si>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</si>
  <si>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</si>
  <si>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</si>
  <si>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</si>
  <si>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</si>
  <si>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</si>
  <si>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</si>
  <si>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</si>
  <si>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</si>
  <si>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</si>
  <si>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</si>
  <si>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</si>
  <si>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</si>
  <si>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</si>
  <si>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</si>
  <si>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</si>
  <si>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</si>
  <si>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</si>
  <si>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</si>
  <si>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</si>
  <si>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</si>
  <si>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</si>
  <si>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</si>
  <si>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</si>
  <si>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</si>
  <si>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</si>
  <si>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</si>
  <si>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</si>
  <si>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</si>
  <si>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</si>
  <si>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</si>
  <si>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</si>
  <si>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</si>
  <si>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</si>
  <si>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</si>
  <si>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</si>
  <si>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</si>
  <si>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</si>
  <si>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</si>
  <si>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</si>
  <si>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</si>
  <si>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</si>
  <si>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</si>
  <si>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</si>
  <si>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</si>
  <si>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</si>
  <si>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</si>
  <si>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</si>
  <si>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</si>
  <si>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</si>
  <si>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</si>
  <si>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</si>
  <si>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</si>
  <si>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</si>
  <si>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</si>
  <si>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</si>
  <si>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</si>
  <si>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</si>
  <si>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</si>
  <si>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</si>
  <si>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</si>
  <si>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</si>
  <si>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</si>
  <si>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</si>
  <si>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</si>
  <si>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</si>
  <si>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</si>
  <si>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</si>
  <si>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</si>
  <si>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</si>
  <si>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</si>
  <si>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</si>
  <si>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</si>
  <si>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</si>
  <si>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</si>
  <si>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</si>
  <si>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</si>
  <si>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</si>
  <si>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</si>
  <si>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</si>
  <si>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</si>
  <si>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</si>
  <si>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</si>
  <si>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</si>
  <si>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</si>
  <si>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</si>
  <si>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</si>
  <si>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</si>
  <si>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</si>
  <si>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</si>
  <si>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</si>
  <si>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</si>
  <si>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</si>
  <si>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</si>
  <si>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</si>
  <si>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</si>
  <si>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</si>
  <si>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</si>
  <si>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</si>
  <si>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</si>
  <si>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</si>
  <si>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</si>
  <si>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</si>
  <si>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</si>
  <si>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</si>
  <si>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</si>
  <si>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</si>
  <si>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</si>
  <si>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</si>
  <si>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</si>
  <si>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</si>
  <si>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</si>
  <si>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</si>
  <si>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</si>
  <si>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</si>
  <si>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</si>
  <si>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</si>
  <si>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</si>
  <si>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</si>
  <si>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</si>
  <si>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</si>
  <si>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</si>
  <si>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</si>
  <si>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</si>
  <si>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</si>
  <si>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</si>
  <si>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</si>
  <si>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</si>
  <si>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</si>
  <si>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</si>
  <si>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</si>
  <si>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</si>
  <si>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</si>
  <si>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</si>
  <si>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</si>
  <si>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</si>
  <si>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</si>
  <si>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</si>
  <si>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</si>
  <si>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</si>
  <si>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</si>
  <si>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</si>
  <si>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</si>
  <si>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</si>
  <si>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</si>
  <si>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</si>
  <si>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</si>
  <si>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</si>
  <si>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</si>
  <si>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</si>
  <si>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</si>
  <si>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</si>
  <si>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</si>
  <si>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</si>
  <si>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</si>
  <si>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</si>
  <si>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</si>
  <si>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</si>
  <si>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</si>
  <si>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</si>
  <si>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</si>
  <si>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</si>
  <si>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</si>
  <si>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</si>
  <si>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</si>
  <si>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</si>
  <si>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</si>
  <si>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</si>
  <si>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</si>
  <si>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</si>
  <si>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</si>
  <si>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</si>
  <si>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</si>
  <si>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</si>
  <si>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</si>
  <si>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</si>
  <si>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</si>
  <si>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</si>
  <si>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</si>
  <si>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</si>
  <si>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</si>
  <si>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</si>
  <si>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</si>
  <si>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</si>
  <si>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</si>
  <si>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</si>
  <si>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</si>
  <si>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</si>
  <si>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</si>
  <si>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</si>
  <si>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</si>
  <si>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</si>
  <si>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</si>
  <si>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</si>
  <si>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</si>
  <si>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</si>
  <si>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</si>
  <si>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</si>
  <si>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</si>
  <si>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</si>
  <si>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</si>
  <si>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</si>
  <si>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</si>
  <si>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</si>
  <si>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</si>
  <si>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</si>
  <si>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</si>
  <si>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</si>
  <si>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</si>
  <si>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</si>
  <si>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</si>
  <si>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</si>
  <si>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</si>
  <si>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</si>
  <si>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</si>
  <si>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</si>
  <si>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</si>
  <si>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</si>
  <si>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</si>
  <si>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</si>
  <si>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</si>
  <si>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</si>
  <si>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</si>
  <si>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</si>
  <si>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</si>
  <si>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</si>
  <si>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</si>
  <si>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</si>
  <si>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</si>
  <si>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</si>
  <si>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</si>
  <si>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</si>
  <si>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</si>
  <si>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</si>
  <si>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</si>
  <si>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</si>
  <si>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</si>
  <si>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</si>
  <si>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</si>
  <si>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</si>
  <si>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</si>
  <si>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</si>
  <si>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</si>
  <si>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</si>
  <si>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</si>
  <si>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</si>
  <si>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</si>
  <si>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</si>
  <si>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</si>
  <si>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</si>
  <si>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</si>
  <si>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</si>
  <si>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</si>
  <si>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</si>
  <si>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</si>
  <si>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</si>
  <si>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</si>
  <si>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</si>
  <si>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</si>
  <si>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</si>
  <si>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</si>
  <si>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</si>
  <si>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</si>
  <si>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</si>
  <si>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</si>
  <si>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</si>
  <si>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</si>
  <si>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</si>
  <si>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</si>
  <si>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</si>
  <si>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</si>
  <si>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</si>
  <si>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</si>
  <si>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</si>
  <si>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</si>
  <si>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</si>
  <si>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</si>
  <si>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</si>
  <si>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</si>
  <si>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</si>
  <si>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</si>
  <si>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</si>
  <si>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</si>
  <si>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</si>
  <si>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</si>
  <si>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</si>
  <si>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</si>
  <si>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</si>
  <si>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</si>
  <si>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</si>
  <si>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</si>
  <si>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</si>
  <si>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</si>
  <si>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</si>
  <si>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</si>
  <si>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</si>
  <si>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</si>
  <si>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</si>
  <si>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</si>
  <si>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</si>
  <si>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</si>
  <si>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</si>
  <si>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</si>
  <si>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</si>
  <si>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</si>
  <si>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</si>
  <si>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</si>
  <si>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</si>
  <si>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</si>
  <si>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</si>
  <si>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</si>
  <si>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</si>
  <si>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</si>
  <si>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</si>
  <si>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</si>
  <si>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</si>
  <si>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</si>
  <si>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</si>
  <si>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</si>
  <si>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</si>
  <si>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</si>
  <si>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</si>
  <si>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</si>
  <si>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</si>
  <si>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</si>
  <si>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</si>
  <si>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</si>
  <si>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</si>
  <si>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</si>
  <si>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</si>
  <si>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</si>
  <si>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</si>
  <si>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</si>
  <si>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</si>
  <si>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</si>
  <si>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</si>
  <si>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</si>
  <si>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</si>
  <si>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</si>
  <si>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</si>
  <si>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</si>
  <si>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</si>
  <si>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</si>
  <si>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</si>
  <si>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</si>
  <si>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</si>
  <si>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</si>
  <si>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</si>
  <si>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</si>
  <si>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</si>
  <si>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</si>
  <si>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</si>
  <si>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</si>
  <si>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</si>
  <si>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</si>
  <si>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</si>
  <si>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</si>
  <si>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</si>
  <si>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</si>
  <si>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</si>
  <si>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</si>
  <si>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</si>
  <si>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</si>
  <si>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</si>
  <si>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</si>
  <si>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</si>
  <si>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</si>
  <si>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</si>
  <si>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</si>
  <si>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</si>
  <si>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</si>
  <si>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</si>
  <si>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</si>
  <si>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</si>
  <si>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</si>
  <si>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</si>
  <si>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</si>
  <si>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</si>
  <si>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</si>
  <si>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</si>
  <si>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</si>
  <si>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</si>
  <si>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</si>
  <si>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</si>
  <si>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</si>
  <si>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</si>
  <si>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</si>
  <si>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</si>
  <si>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</si>
  <si>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</si>
  <si>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</si>
  <si>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</si>
  <si>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</si>
  <si>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</si>
  <si>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</si>
  <si>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</si>
  <si>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</si>
  <si>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</si>
  <si>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</si>
  <si>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</si>
  <si>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</si>
  <si>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</si>
  <si>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</si>
  <si>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</si>
  <si>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</si>
  <si>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</si>
  <si>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</si>
  <si>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</si>
  <si>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</si>
  <si>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</si>
  <si>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</si>
  <si>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</si>
  <si>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</si>
  <si>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</si>
  <si>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</si>
  <si>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</si>
  <si>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</si>
  <si>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</si>
  <si>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</si>
  <si>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</si>
  <si>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</si>
  <si>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</si>
  <si>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</si>
  <si>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</si>
  <si>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</si>
  <si>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</si>
  <si>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</si>
  <si>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</si>
  <si>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</si>
  <si>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</si>
  <si>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</si>
  <si>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</si>
  <si>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</si>
  <si>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</si>
  <si>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</si>
  <si>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</si>
  <si>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</si>
  <si>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</si>
  <si>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</si>
  <si>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</si>
  <si>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</si>
  <si>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</si>
  <si>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</si>
  <si>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</si>
  <si>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</si>
  <si>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</si>
  <si>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</si>
  <si>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</si>
  <si>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</si>
  <si>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</si>
  <si>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</si>
  <si>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</si>
  <si>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</si>
  <si>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</si>
  <si>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</si>
  <si>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</si>
  <si>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</si>
  <si>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</si>
  <si>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</si>
  <si>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</si>
  <si>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</si>
  <si>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</si>
  <si>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</si>
  <si>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</si>
  <si>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</si>
  <si>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</si>
  <si>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</si>
  <si>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</si>
  <si>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</si>
  <si>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</si>
  <si>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</si>
  <si>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</si>
  <si>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</si>
  <si>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</si>
  <si>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</si>
  <si>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</si>
  <si>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</si>
  <si>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</si>
  <si>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</si>
  <si>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</si>
  <si>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</si>
  <si>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</si>
  <si>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</si>
  <si>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</si>
  <si>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</si>
  <si>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</si>
  <si>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</si>
  <si>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</si>
  <si>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</si>
  <si>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</si>
  <si>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</si>
  <si>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</si>
  <si>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</si>
  <si>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</si>
  <si>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</si>
  <si>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</si>
  <si>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</si>
  <si>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</si>
  <si>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</si>
  <si>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</si>
  <si>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</si>
  <si>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</si>
  <si>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</si>
  <si>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</si>
  <si>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</si>
  <si>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</si>
  <si>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</si>
  <si>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</si>
  <si>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</si>
  <si>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</si>
  <si>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</si>
  <si>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</si>
  <si>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</si>
  <si>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</si>
  <si>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</si>
  <si>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</si>
  <si>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</si>
  <si>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</si>
  <si>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</si>
  <si>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</si>
  <si>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</si>
  <si>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</si>
  <si>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</si>
  <si>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</si>
  <si>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</si>
  <si>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</si>
  <si>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</si>
  <si>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</si>
  <si>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</si>
  <si>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</si>
  <si>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</si>
  <si>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</si>
  <si>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</si>
  <si>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</si>
  <si>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</si>
  <si>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</si>
  <si>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</si>
  <si>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</si>
  <si>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</si>
  <si>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</si>
  <si>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</si>
  <si>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</si>
  <si>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</si>
  <si>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</si>
  <si>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</si>
  <si>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</si>
  <si>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</si>
  <si>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</si>
  <si>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</si>
  <si>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</si>
  <si>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</si>
  <si>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</si>
  <si>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</si>
  <si>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</si>
  <si>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</si>
  <si>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</si>
  <si>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</si>
  <si>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</si>
  <si>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</si>
  <si>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</si>
  <si>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</si>
  <si>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</si>
  <si>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</si>
  <si>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</si>
  <si>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</si>
  <si>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</si>
  <si>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</si>
  <si>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</si>
  <si>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</si>
  <si>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</si>
  <si>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</si>
  <si>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</si>
  <si>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</si>
  <si>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</si>
  <si>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</si>
  <si>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</si>
  <si>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</si>
  <si>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</si>
  <si>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</si>
  <si>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</si>
  <si>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</si>
  <si>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</si>
  <si>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</si>
  <si>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</si>
  <si>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</si>
  <si>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</si>
  <si>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</si>
  <si>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</si>
  <si>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</si>
  <si>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</si>
  <si>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</si>
  <si>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</si>
  <si>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</si>
  <si>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</si>
  <si>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</si>
  <si>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</si>
  <si>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</si>
  <si>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</si>
  <si>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</si>
  <si>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</si>
  <si>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</si>
  <si>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</si>
  <si>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</si>
  <si>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</si>
  <si>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</si>
  <si>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</si>
  <si>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</si>
  <si>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</si>
  <si>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</si>
  <si>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</si>
  <si>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</si>
  <si>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</si>
  <si>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</si>
  <si>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</si>
  <si>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</si>
  <si>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</si>
  <si>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</si>
  <si>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</si>
  <si>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</si>
  <si>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</si>
  <si>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</si>
  <si>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</si>
  <si>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</si>
  <si>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</si>
  <si>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</si>
  <si>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</si>
  <si>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</si>
  <si>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</si>
  <si>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</si>
  <si>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</si>
  <si>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</si>
  <si>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</si>
  <si>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</si>
  <si>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</si>
  <si>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</si>
  <si>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</si>
  <si>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</si>
  <si>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</si>
  <si>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</si>
  <si>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</si>
  <si>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</si>
  <si>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</si>
  <si>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</si>
  <si>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</si>
  <si>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</si>
  <si>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</si>
  <si>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</si>
  <si>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</si>
  <si>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</si>
  <si>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</si>
  <si>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</si>
  <si>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</si>
  <si>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</si>
  <si>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</si>
  <si>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</si>
  <si>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</si>
  <si>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</si>
  <si>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</si>
  <si>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</si>
  <si>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</si>
  <si>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</si>
  <si>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</si>
  <si>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</si>
  <si>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</si>
  <si>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</si>
  <si>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</si>
  <si>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</si>
  <si>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</si>
  <si>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</si>
  <si>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</si>
  <si>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</si>
  <si>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</si>
  <si>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</si>
  <si>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</si>
  <si>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</si>
  <si>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</si>
  <si>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</si>
  <si>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</si>
  <si>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</si>
  <si>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</si>
  <si>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</si>
  <si>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</si>
  <si>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</si>
  <si>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</si>
  <si>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</si>
  <si>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</si>
  <si>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</si>
  <si>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</si>
  <si>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</si>
  <si>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</si>
  <si>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</si>
  <si>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</si>
  <si>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</si>
  <si>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</si>
  <si>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</si>
  <si>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</si>
  <si>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</si>
  <si>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</si>
  <si>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</si>
  <si>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</si>
  <si>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</si>
  <si>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</si>
  <si>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</si>
  <si>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</si>
  <si>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</si>
  <si>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</si>
  <si>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</si>
  <si>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</si>
  <si>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</si>
  <si>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</si>
  <si>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</si>
  <si>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</si>
  <si>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</si>
  <si>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</si>
  <si>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</si>
  <si>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</si>
  <si>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</si>
  <si>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</si>
  <si>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</si>
  <si>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</si>
  <si>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</si>
  <si>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</si>
  <si>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</si>
  <si>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</si>
  <si>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</si>
  <si>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</si>
  <si>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</si>
  <si>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</si>
  <si>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</si>
  <si>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</si>
  <si>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</si>
  <si>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</si>
  <si>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</si>
  <si>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</si>
  <si>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</si>
  <si>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</si>
  <si>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</si>
  <si>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</si>
  <si>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</si>
  <si>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</si>
  <si>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</si>
  <si>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</si>
  <si>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</si>
  <si>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</si>
  <si>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</si>
  <si>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</si>
  <si>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</si>
  <si>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</si>
  <si>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</si>
  <si>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</si>
  <si>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</si>
  <si>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</si>
  <si>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</si>
  <si>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</si>
  <si>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</si>
  <si>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</si>
  <si>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</si>
  <si>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</si>
  <si>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</si>
  <si>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</si>
  <si>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</si>
  <si>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</si>
  <si>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</si>
  <si>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</si>
  <si>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</si>
  <si>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</si>
  <si>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</si>
  <si>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</si>
  <si>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</si>
  <si>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</si>
  <si>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</si>
  <si>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</si>
  <si>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</si>
  <si>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</si>
  <si>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</si>
  <si>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</si>
  <si>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</si>
  <si>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</si>
  <si>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</si>
  <si>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</si>
  <si>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</si>
  <si>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</si>
  <si>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</si>
  <si>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</si>
  <si>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</si>
  <si>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</si>
  <si>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</si>
  <si>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</si>
  <si>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</si>
  <si>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</si>
  <si>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</si>
  <si>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</si>
  <si>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</si>
  <si>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</si>
  <si>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</si>
  <si>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</si>
  <si>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</si>
  <si>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</si>
  <si>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</si>
  <si>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</si>
  <si>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</si>
  <si>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</si>
  <si>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</si>
  <si>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</si>
  <si>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</si>
  <si>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</si>
  <si>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</si>
  <si>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</si>
  <si>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</si>
  <si>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</si>
  <si>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</si>
  <si>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</si>
  <si>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</si>
  <si>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</si>
  <si>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</si>
  <si>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</si>
  <si>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</si>
  <si>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</si>
  <si>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</si>
  <si>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</si>
  <si>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</si>
  <si>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</si>
  <si>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</si>
  <si>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</si>
  <si>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</si>
  <si>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</si>
  <si>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</si>
  <si>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</si>
  <si>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</si>
  <si>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</si>
  <si>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</si>
  <si>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</si>
  <si>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</si>
  <si>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</si>
  <si>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</si>
  <si>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</si>
  <si>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</si>
  <si>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</si>
  <si>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</si>
  <si>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</si>
  <si>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</si>
  <si>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</si>
  <si>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</si>
  <si>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</si>
  <si>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</si>
  <si>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</si>
  <si>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</si>
  <si>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</si>
  <si>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</si>
  <si>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</si>
  <si>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</si>
  <si>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</si>
  <si>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</si>
  <si>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</si>
  <si>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</si>
  <si>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</si>
  <si>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</si>
  <si>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</si>
  <si>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</si>
  <si>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</si>
  <si>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</si>
  <si>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</si>
  <si>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</si>
  <si>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</si>
  <si>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</si>
  <si>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</si>
  <si>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</si>
  <si>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</si>
  <si>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</si>
  <si>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</si>
  <si>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</si>
  <si>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</si>
  <si>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</si>
  <si>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</si>
  <si>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</si>
  <si>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</si>
  <si>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</si>
  <si>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</si>
  <si>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</si>
  <si>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</si>
  <si>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</si>
  <si>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</si>
  <si>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</si>
  <si>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</si>
  <si>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</si>
  <si>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</si>
  <si>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</si>
  <si>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</si>
  <si>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</si>
  <si>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</si>
  <si>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</si>
  <si>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</si>
  <si>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</si>
  <si>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</si>
  <si>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</si>
  <si>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</si>
  <si>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</si>
  <si>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</si>
  <si>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</si>
  <si>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</si>
  <si>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</si>
  <si>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</si>
  <si>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</si>
  <si>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</si>
  <si>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</si>
  <si>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</si>
  <si>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</si>
  <si>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</si>
  <si>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</si>
  <si>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</si>
  <si>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</si>
  <si>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</si>
  <si>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</si>
  <si>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</si>
  <si>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</si>
  <si>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</si>
  <si>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</si>
  <si>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</si>
  <si>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</si>
  <si>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</si>
  <si>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</si>
  <si>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</si>
  <si>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</si>
  <si>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</si>
  <si>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</si>
  <si>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</si>
  <si>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</si>
  <si>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</si>
  <si>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</si>
  <si>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</si>
  <si>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</si>
  <si>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</si>
  <si>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</si>
  <si>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</si>
  <si>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</si>
  <si>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</si>
  <si>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</si>
  <si>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</si>
  <si>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</si>
  <si>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</si>
  <si>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</si>
  <si>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</si>
  <si>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</si>
  <si>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</si>
  <si>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</si>
  <si>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</si>
  <si>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</si>
  <si>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</si>
  <si>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</si>
  <si>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</si>
  <si>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</si>
  <si>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</si>
  <si>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</si>
  <si>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</si>
  <si>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</si>
  <si>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</si>
  <si>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</si>
  <si>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</si>
  <si>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</si>
  <si>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</si>
  <si>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</si>
  <si>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</si>
  <si>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</si>
  <si>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</si>
  <si>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</si>
  <si>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</si>
  <si>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</si>
  <si>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</si>
  <si>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</si>
  <si>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</si>
  <si>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</si>
  <si>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</si>
  <si>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</si>
  <si>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</si>
  <si>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</si>
  <si>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</si>
  <si>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</si>
  <si>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</si>
  <si>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</si>
  <si>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</si>
  <si>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</si>
  <si>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</si>
  <si>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</si>
  <si>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</si>
  <si>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</si>
  <si>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</si>
  <si>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</si>
  <si>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</si>
  <si>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</si>
  <si>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</si>
  <si>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</si>
  <si>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</si>
  <si>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</si>
  <si>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</si>
  <si>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</si>
  <si>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</si>
  <si>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</si>
  <si>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</si>
  <si>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</si>
  <si>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</si>
  <si>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</si>
  <si>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</si>
  <si>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</si>
  <si>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</si>
  <si>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</si>
  <si>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</si>
  <si>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</si>
  <si>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</si>
  <si>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</si>
  <si>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</si>
  <si>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</si>
  <si>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</si>
  <si>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</si>
  <si>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</si>
  <si>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</si>
  <si>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</si>
  <si>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</si>
  <si>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</si>
  <si>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</si>
  <si>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</si>
  <si>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</si>
  <si>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</si>
  <si>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</si>
  <si>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</si>
  <si>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</si>
  <si>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</si>
  <si>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</si>
  <si>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</si>
  <si>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</si>
  <si>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</si>
  <si>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</si>
  <si>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</si>
  <si>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</si>
  <si>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</si>
  <si>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</si>
  <si>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</si>
  <si>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</si>
  <si>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</si>
  <si>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</si>
  <si>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</si>
  <si>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</si>
  <si>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</si>
  <si>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</si>
  <si>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</si>
  <si>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</si>
  <si>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</si>
  <si>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</si>
  <si>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</si>
  <si>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</si>
  <si>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</si>
  <si>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</si>
  <si>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</si>
  <si>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</si>
  <si>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</si>
  <si>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</si>
  <si>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</si>
  <si>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</si>
  <si>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</si>
  <si>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</si>
  <si>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</si>
  <si>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</si>
  <si>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</si>
  <si>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</si>
  <si>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</si>
  <si>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</si>
  <si>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</si>
  <si>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</si>
  <si>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</si>
  <si>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</si>
  <si>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</si>
  <si>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</si>
  <si>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</si>
  <si>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</si>
  <si>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</si>
  <si>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</si>
  <si>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</si>
  <si>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</si>
  <si>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</si>
  <si>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</si>
  <si>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</si>
  <si>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</si>
  <si>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</si>
  <si>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</si>
  <si>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</si>
  <si>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</si>
  <si>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</si>
  <si>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</si>
  <si>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</si>
  <si>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</si>
  <si>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</si>
  <si>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</si>
  <si>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</si>
  <si>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</si>
  <si>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</si>
  <si>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</si>
  <si>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</si>
  <si>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</si>
  <si>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</si>
  <si>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</si>
  <si>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</si>
  <si>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</si>
  <si>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</si>
  <si>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</si>
  <si>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</si>
  <si>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</si>
  <si>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</si>
  <si>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</si>
  <si>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</si>
  <si>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</si>
  <si>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</si>
  <si>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</si>
  <si>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</si>
  <si>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</si>
  <si>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</si>
  <si>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</si>
  <si>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</si>
  <si>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</si>
  <si>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</si>
  <si>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</si>
  <si>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</si>
  <si>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</si>
  <si>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</si>
  <si>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</si>
  <si>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</si>
  <si>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</si>
  <si>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</si>
  <si>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</si>
  <si>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</si>
  <si>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</si>
  <si>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</si>
  <si>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</si>
  <si>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</si>
  <si>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</si>
  <si>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</si>
  <si>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</si>
  <si>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</si>
  <si>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</si>
  <si>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</si>
  <si>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</si>
  <si>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</si>
  <si>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</si>
  <si>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</si>
  <si>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</si>
  <si>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</si>
  <si>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</si>
  <si>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</si>
  <si>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</si>
  <si>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</si>
  <si>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</si>
  <si>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</si>
  <si>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</si>
  <si>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</si>
  <si>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</si>
  <si>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</si>
  <si>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</si>
  <si>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</si>
  <si>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</si>
  <si>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</si>
  <si>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</si>
  <si>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</si>
  <si>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</si>
  <si>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</si>
  <si>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</si>
  <si>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</si>
  <si>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</si>
  <si>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</si>
  <si>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</si>
  <si>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</si>
  <si>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</si>
  <si>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</si>
  <si>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</si>
  <si>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</si>
  <si>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</si>
  <si>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</si>
  <si>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</si>
  <si>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</si>
  <si>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</si>
  <si>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</si>
  <si>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</si>
  <si>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</si>
  <si>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</si>
  <si>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</si>
  <si>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</si>
  <si>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</si>
  <si>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</si>
  <si>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</si>
  <si>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</si>
  <si>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</si>
  <si>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</si>
  <si>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</si>
  <si>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</si>
  <si>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</si>
  <si>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</si>
  <si>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</si>
  <si>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</si>
  <si>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</si>
  <si>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</si>
  <si>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</si>
  <si>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</si>
  <si>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</si>
  <si>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</si>
  <si>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</si>
  <si>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</si>
  <si>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</si>
  <si>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</si>
  <si>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</si>
  <si>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</si>
  <si>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</si>
  <si>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</si>
  <si>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</si>
  <si>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</si>
  <si>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</si>
  <si>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</si>
  <si>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</si>
  <si>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</si>
  <si>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</si>
  <si>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</si>
  <si>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</si>
  <si>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</si>
  <si>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</si>
  <si>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</si>
  <si>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</si>
  <si>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</si>
  <si>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</si>
  <si>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</si>
  <si>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</si>
  <si>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</si>
  <si>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</si>
  <si>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</si>
  <si>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</si>
  <si>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</si>
  <si>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</si>
  <si>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</si>
  <si>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</si>
  <si>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</si>
  <si>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</si>
  <si>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</si>
  <si>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</si>
  <si>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</si>
  <si>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</si>
  <si>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</si>
  <si>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</si>
  <si>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</si>
  <si>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</si>
  <si>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</si>
  <si>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</si>
  <si>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</si>
  <si>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</si>
  <si>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</si>
  <si>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</si>
  <si>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</si>
  <si>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</si>
  <si>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</si>
  <si>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</si>
  <si>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</si>
  <si>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</si>
  <si>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</si>
  <si>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</si>
  <si>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</si>
  <si>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</si>
  <si>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</si>
  <si>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</si>
  <si>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</si>
  <si>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</si>
  <si>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</si>
  <si>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</si>
  <si>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</si>
  <si>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</si>
  <si>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</si>
  <si>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</si>
  <si>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</si>
  <si>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</si>
  <si>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</si>
  <si>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</si>
  <si>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</si>
  <si>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</si>
  <si>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</si>
  <si>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</si>
  <si>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</si>
  <si>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</si>
  <si>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</si>
  <si>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</si>
  <si>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</si>
  <si>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</si>
  <si>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</si>
  <si>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</si>
  <si>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</si>
  <si>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</si>
  <si>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</si>
  <si>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</si>
  <si>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</si>
  <si>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</si>
  <si>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</si>
  <si>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</si>
  <si>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</si>
  <si>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</si>
  <si>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</si>
  <si>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</si>
  <si>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</si>
  <si>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</si>
  <si>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</si>
  <si>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</si>
  <si>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</si>
  <si>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</si>
  <si>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</si>
  <si>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</si>
  <si>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</si>
  <si>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</si>
  <si>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</si>
  <si>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</si>
  <si>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</si>
  <si>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</si>
  <si>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</si>
  <si>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</si>
  <si>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</si>
  <si>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</si>
  <si>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</si>
  <si>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</si>
  <si>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</si>
  <si>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</si>
  <si>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</si>
  <si>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</si>
  <si>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</si>
  <si>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</si>
  <si>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</si>
  <si>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</si>
  <si>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</si>
  <si>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</si>
  <si>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</si>
  <si>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</si>
  <si>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</si>
  <si>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</si>
  <si>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</si>
  <si>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</si>
  <si>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</si>
  <si>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</si>
  <si>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</si>
  <si>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</si>
  <si>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</si>
  <si>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</si>
  <si>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</si>
  <si>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</si>
  <si>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</si>
  <si>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</si>
  <si>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</si>
  <si>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</si>
  <si>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</si>
  <si>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</si>
  <si>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</si>
  <si>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</si>
  <si>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</si>
  <si>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</si>
  <si>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</si>
  <si>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</si>
  <si>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</si>
  <si>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</si>
  <si>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</si>
  <si>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</si>
  <si>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</si>
  <si>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</si>
  <si>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</si>
  <si>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</si>
  <si>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</si>
  <si>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</si>
  <si>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</si>
  <si>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</si>
  <si>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</si>
  <si>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</si>
  <si>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</si>
  <si>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</si>
  <si>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</si>
  <si>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</si>
  <si>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</si>
  <si>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</si>
  <si>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</si>
  <si>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</si>
  <si>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</si>
  <si>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</si>
  <si>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</si>
  <si>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</si>
  <si>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</si>
  <si>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</si>
  <si>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</si>
  <si>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</si>
  <si>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</si>
  <si>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</si>
  <si>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</si>
  <si>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</si>
  <si>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</si>
  <si>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</si>
  <si>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</si>
  <si>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</si>
  <si>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</si>
  <si>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</si>
  <si>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</si>
  <si>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</si>
  <si>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</si>
  <si>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</si>
  <si>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</si>
  <si>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</si>
  <si>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</si>
  <si>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</si>
  <si>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</si>
  <si>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</si>
  <si>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</si>
  <si>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</si>
  <si>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</si>
  <si>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</si>
  <si>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</si>
  <si>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</si>
  <si>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</si>
  <si>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</si>
  <si>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</si>
  <si>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</si>
  <si>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</si>
  <si>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</si>
  <si>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</si>
  <si>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</si>
  <si>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</si>
  <si>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</si>
  <si>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</si>
  <si>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</si>
  <si>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</si>
  <si>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</si>
  <si>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</si>
  <si>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</si>
  <si>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</si>
  <si>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</si>
  <si>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</si>
  <si>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</si>
  <si>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</si>
  <si>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</si>
  <si>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</si>
  <si>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</si>
  <si>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</si>
  <si>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</si>
  <si>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</si>
  <si>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</si>
  <si>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</si>
  <si>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</si>
  <si>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</si>
  <si>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</si>
  <si>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</si>
  <si>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</si>
  <si>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</si>
  <si>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</si>
  <si>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</si>
  <si>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</si>
  <si>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</si>
  <si>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</si>
  <si>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</si>
  <si>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</si>
  <si>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</si>
  <si>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</si>
  <si>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</si>
  <si>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</si>
  <si>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</si>
  <si>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</si>
  <si>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</si>
  <si>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</si>
  <si>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</si>
  <si>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</si>
  <si>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</si>
  <si>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</si>
  <si>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</si>
  <si>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</si>
  <si>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</si>
  <si>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</si>
  <si>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</si>
  <si>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</si>
  <si>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</si>
  <si>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</si>
  <si>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</si>
  <si>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</si>
  <si>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</si>
  <si>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</si>
  <si>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</si>
  <si>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</si>
  <si>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</si>
  <si>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</si>
  <si>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</si>
  <si>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</si>
  <si>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</si>
  <si>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</si>
  <si>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</si>
  <si>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</si>
  <si>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</si>
  <si>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</si>
  <si>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</si>
  <si>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</si>
  <si>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</si>
  <si>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</si>
  <si>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</si>
  <si>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</si>
  <si>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</si>
  <si>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</si>
  <si>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</si>
  <si>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</si>
  <si>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</si>
  <si>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</si>
  <si>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</si>
  <si>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</si>
  <si>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</si>
  <si>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</si>
  <si>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</si>
  <si>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</si>
  <si>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</si>
  <si>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</si>
  <si>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</si>
  <si>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</si>
  <si>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</si>
  <si>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</si>
  <si>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</si>
  <si>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</si>
  <si>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</si>
  <si>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</si>
  <si>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</si>
  <si>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</si>
  <si>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</si>
  <si>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</si>
  <si>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</si>
  <si>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</si>
  <si>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</si>
  <si>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</si>
  <si>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</si>
  <si>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</si>
  <si>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</si>
  <si>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</si>
  <si>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</si>
  <si>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</si>
  <si>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</si>
  <si>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</si>
  <si>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</si>
  <si>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</si>
  <si>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</si>
  <si>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</si>
  <si>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</si>
  <si>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</si>
  <si>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</si>
  <si>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</si>
  <si>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</si>
  <si>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</si>
  <si>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</si>
  <si>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</si>
  <si>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</si>
  <si>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</si>
  <si>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</si>
  <si>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</si>
  <si>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</si>
  <si>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</si>
  <si>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</si>
  <si>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</si>
  <si>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</si>
  <si>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</si>
  <si>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</si>
  <si>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</si>
  <si>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</si>
  <si>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</si>
  <si>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</si>
  <si>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</si>
  <si>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</si>
  <si>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</si>
  <si>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</si>
  <si>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</si>
  <si>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</si>
  <si>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</si>
  <si>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</si>
  <si>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</si>
  <si>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</si>
  <si>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</si>
  <si>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</si>
  <si>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</si>
  <si>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</si>
  <si>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</si>
  <si>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</si>
  <si>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</si>
  <si>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</si>
  <si>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</si>
  <si>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</si>
  <si>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</si>
  <si>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</si>
  <si>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</si>
  <si>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</si>
  <si>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</si>
  <si>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</si>
  <si>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</si>
  <si>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</si>
  <si>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</si>
  <si>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</si>
  <si>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</si>
  <si>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</si>
  <si>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</si>
  <si>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</si>
  <si>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</si>
  <si>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</si>
  <si>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</si>
  <si>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</si>
  <si>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</si>
  <si>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</si>
  <si>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</si>
  <si>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</si>
  <si>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</si>
  <si>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</si>
  <si>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</si>
  <si>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</si>
  <si>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</si>
  <si>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</si>
  <si>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</si>
  <si>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</si>
  <si>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</si>
  <si>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</si>
  <si>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</si>
  <si>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</si>
  <si>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</si>
  <si>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</si>
  <si>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</si>
  <si>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</si>
  <si>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</si>
  <si>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</si>
  <si>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</si>
  <si>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</si>
  <si>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</si>
  <si>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</si>
  <si>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</si>
  <si>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</si>
  <si>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</si>
  <si>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</si>
  <si>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</si>
  <si>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</si>
  <si>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</si>
  <si>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</si>
  <si>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</si>
  <si>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</si>
  <si>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</si>
  <si>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</si>
  <si>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</si>
  <si>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</si>
  <si>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</si>
  <si>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</si>
  <si>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</si>
  <si>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</si>
  <si>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</si>
  <si>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</si>
  <si>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</si>
  <si>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</si>
  <si>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</si>
  <si>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</si>
  <si>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</si>
  <si>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</si>
  <si>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</si>
  <si>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</si>
  <si>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</si>
  <si>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</si>
  <si>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</si>
  <si>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</si>
  <si>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</si>
  <si>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</si>
  <si>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</si>
  <si>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</si>
  <si>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</si>
  <si>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</si>
  <si>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</si>
  <si>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</si>
  <si>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</si>
  <si>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</si>
  <si>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</si>
  <si>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</si>
  <si>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</si>
  <si>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</si>
  <si>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</si>
  <si>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</si>
  <si>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</si>
  <si>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</si>
  <si>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</si>
  <si>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</si>
  <si>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</si>
  <si>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</si>
  <si>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</si>
  <si>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</si>
  <si>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</si>
  <si>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</si>
  <si>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</si>
  <si>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</si>
  <si>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</si>
  <si>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</si>
  <si>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</si>
  <si>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</si>
  <si>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</si>
  <si>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</si>
  <si>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</si>
  <si>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</si>
  <si>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</si>
  <si>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</si>
  <si>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</si>
  <si>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</si>
  <si>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</si>
  <si>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</si>
  <si>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</si>
  <si>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</si>
  <si>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</si>
  <si>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</si>
  <si>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</si>
  <si>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</si>
  <si>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</si>
  <si>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</si>
  <si>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</si>
  <si>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</si>
  <si>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</si>
  <si>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</si>
  <si>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</si>
  <si>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</si>
  <si>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</si>
  <si>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</si>
  <si>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</si>
  <si>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</si>
  <si>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</si>
  <si>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</si>
  <si>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</si>
  <si>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</si>
  <si>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</si>
  <si>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</si>
  <si>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</si>
  <si>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</si>
  <si>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</si>
  <si>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</si>
  <si>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</si>
  <si>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</si>
  <si>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</si>
  <si>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</si>
  <si>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</si>
  <si>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</si>
  <si>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</si>
  <si>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</si>
  <si>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</si>
  <si>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</si>
  <si>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</si>
  <si>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</si>
  <si>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</si>
  <si>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</si>
  <si>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</si>
  <si>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</si>
  <si>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</si>
  <si>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</si>
  <si>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</si>
  <si>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</si>
  <si>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</si>
  <si>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</si>
  <si>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</si>
  <si>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</si>
  <si>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</si>
  <si>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</si>
  <si>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</si>
  <si>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</si>
  <si>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</si>
  <si>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</si>
  <si>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</si>
  <si>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</si>
  <si>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</si>
  <si>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</si>
  <si>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</si>
  <si>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</si>
  <si>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</si>
  <si>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</si>
  <si>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</si>
  <si>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</si>
  <si>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</si>
  <si>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</si>
  <si>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</si>
  <si>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</si>
  <si>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</si>
  <si>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</si>
  <si>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</si>
  <si>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</si>
  <si>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</si>
  <si>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</si>
  <si>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</si>
  <si>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</si>
  <si>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</si>
  <si>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</si>
  <si>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</si>
  <si>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</si>
  <si>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</si>
  <si>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</si>
  <si>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</si>
  <si>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</si>
  <si>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</si>
  <si>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</si>
  <si>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</si>
  <si>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</si>
  <si>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</si>
  <si>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</si>
  <si>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</si>
  <si>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</si>
  <si>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</si>
  <si>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</si>
  <si>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</si>
  <si>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</si>
  <si>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</si>
  <si>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</si>
  <si>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</si>
  <si>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</si>
  <si>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</si>
  <si>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</si>
  <si>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</si>
  <si>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</si>
  <si>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</si>
  <si>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</si>
  <si>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</si>
  <si>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</si>
  <si>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</si>
  <si>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</si>
  <si>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</si>
  <si>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</si>
  <si>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</si>
  <si>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</si>
  <si>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</si>
  <si>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</si>
  <si>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</si>
  <si>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</si>
  <si>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</si>
  <si>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</si>
  <si>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</si>
  <si>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</si>
  <si>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</si>
  <si>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</si>
  <si>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</si>
  <si>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</si>
  <si>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</si>
  <si>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</si>
  <si>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</si>
  <si>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</si>
  <si>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</si>
  <si>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</si>
  <si>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</si>
  <si>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</si>
  <si>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</si>
  <si>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</si>
  <si>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</si>
  <si>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</si>
  <si>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</si>
  <si>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</si>
  <si>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</si>
  <si>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</si>
  <si>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</si>
  <si>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</si>
  <si>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</si>
  <si>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</si>
  <si>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</si>
  <si>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</si>
  <si>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</si>
  <si>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</si>
  <si>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</si>
  <si>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</si>
  <si>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</si>
  <si>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</si>
  <si>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</si>
  <si>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</si>
  <si>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</si>
  <si>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</si>
  <si>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</si>
  <si>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</si>
  <si>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</si>
  <si>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</si>
  <si>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</si>
  <si>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</si>
  <si>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</si>
  <si>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</si>
  <si>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</si>
  <si>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</si>
  <si>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</si>
  <si>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</si>
  <si>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</si>
  <si>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</si>
  <si>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</si>
  <si>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</si>
  <si>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</si>
  <si>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</si>
  <si>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</si>
  <si>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</si>
  <si>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</si>
  <si>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</si>
  <si>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</si>
  <si>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</si>
  <si>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</si>
  <si>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</si>
  <si>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</si>
  <si>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</si>
  <si>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</si>
  <si>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</si>
  <si>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</si>
  <si>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</si>
  <si>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</si>
  <si>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</si>
  <si>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</si>
  <si>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</si>
  <si>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</si>
  <si>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</si>
  <si>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</si>
  <si>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</si>
  <si>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</si>
  <si>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</si>
  <si>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</si>
  <si>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</si>
  <si>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</si>
  <si>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</si>
  <si>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</si>
  <si>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</si>
  <si>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</si>
  <si>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</si>
  <si>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</si>
  <si>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</si>
  <si>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</si>
  <si>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</si>
  <si>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</si>
  <si>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</si>
  <si>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</si>
  <si>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</si>
  <si>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</si>
  <si>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</si>
  <si>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</si>
  <si>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</si>
  <si>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</si>
  <si>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</si>
  <si>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</si>
  <si>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</si>
  <si>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</si>
  <si>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</si>
  <si>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</si>
  <si>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</si>
  <si>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</si>
  <si>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</si>
  <si>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</si>
  <si>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</si>
  <si>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</si>
  <si>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</si>
  <si>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</si>
  <si>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</si>
  <si>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</si>
  <si>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</si>
  <si>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</si>
  <si>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</si>
  <si>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</si>
  <si>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</si>
  <si>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</si>
  <si>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</si>
  <si>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</si>
  <si>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</si>
  <si>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</si>
  <si>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</si>
  <si>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</si>
  <si>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</si>
  <si>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</si>
  <si>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</si>
  <si>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</si>
  <si>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</si>
  <si>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</si>
  <si>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</si>
  <si>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</si>
  <si>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</si>
  <si>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</si>
  <si>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</si>
  <si>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</si>
  <si>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</si>
  <si>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</si>
  <si>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</si>
  <si>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</si>
  <si>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</si>
  <si>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</si>
  <si>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</si>
  <si>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</si>
  <si>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</si>
  <si>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</si>
  <si>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</si>
  <si>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</si>
  <si>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</si>
  <si>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</si>
  <si>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</si>
  <si>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</si>
  <si>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</si>
  <si>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</si>
  <si>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</si>
  <si>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</si>
  <si>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</si>
  <si>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</si>
  <si>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</si>
  <si>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</si>
  <si>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</si>
  <si>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</si>
  <si>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</si>
  <si>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</si>
  <si>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</si>
  <si>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</si>
  <si>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</si>
  <si>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</si>
  <si>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</si>
  <si>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</si>
  <si>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</si>
  <si>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</si>
  <si>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</si>
  <si>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</si>
  <si>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</si>
  <si>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</si>
  <si>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</si>
  <si>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</si>
  <si>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</si>
  <si>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</si>
  <si>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</si>
  <si>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</si>
  <si>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</si>
  <si>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</si>
  <si>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</si>
  <si>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</si>
  <si>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</si>
  <si>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</si>
  <si>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</si>
  <si>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</si>
  <si>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</si>
  <si>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</si>
  <si>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</si>
  <si>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</si>
  <si>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</si>
  <si>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</si>
  <si>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</si>
  <si>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</si>
  <si>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</si>
  <si>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</si>
  <si>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</si>
  <si>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</si>
  <si>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</si>
  <si>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</si>
  <si>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</si>
  <si>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</si>
  <si>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</si>
  <si>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</si>
  <si>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</si>
  <si>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</si>
  <si>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</si>
  <si>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</si>
  <si>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</si>
  <si>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</si>
  <si>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</si>
  <si>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</si>
  <si>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</si>
  <si>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</si>
  <si>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</si>
  <si>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</si>
  <si>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</si>
  <si>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</si>
  <si>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</si>
  <si>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</si>
  <si>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</si>
  <si>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</si>
  <si>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</si>
  <si>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</si>
  <si>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</si>
  <si>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</si>
  <si>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</si>
  <si>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</si>
  <si>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</si>
  <si>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</si>
  <si>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</si>
  <si>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</si>
  <si>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</si>
  <si>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</si>
  <si>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</si>
  <si>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</si>
  <si>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</si>
  <si>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</si>
  <si>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</si>
  <si>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</si>
  <si>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</si>
  <si>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</si>
  <si>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</si>
  <si>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</si>
  <si>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</si>
  <si>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</si>
  <si>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</si>
  <si>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</si>
  <si>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</si>
  <si>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</si>
  <si>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</si>
  <si>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</si>
  <si>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</si>
  <si>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</si>
  <si>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</si>
  <si>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</si>
  <si>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</si>
  <si>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</si>
  <si>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</si>
  <si>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</si>
  <si>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</si>
  <si>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</si>
  <si>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</si>
  <si>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</si>
  <si>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</si>
  <si>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</si>
  <si>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</si>
  <si>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</si>
  <si>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</si>
  <si>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</si>
  <si>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</si>
  <si>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</si>
  <si>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</si>
  <si>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</si>
  <si>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</si>
  <si>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</si>
  <si>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</si>
  <si>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</si>
  <si>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</si>
  <si>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</si>
  <si>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</si>
  <si>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</si>
  <si>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</si>
  <si>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</si>
  <si>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</si>
  <si>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</si>
  <si>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</si>
  <si>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</si>
  <si>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</si>
  <si>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</si>
  <si>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</si>
  <si>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</si>
  <si>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</si>
  <si>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</si>
  <si>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</si>
  <si>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</si>
  <si>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</si>
  <si>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</si>
  <si>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</si>
  <si>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</si>
  <si>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</si>
  <si>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</si>
  <si>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</si>
  <si>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</si>
  <si>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</si>
  <si>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</si>
  <si>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</si>
  <si>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</si>
  <si>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</si>
  <si>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</si>
  <si>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</si>
  <si>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</si>
  <si>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</si>
  <si>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</si>
  <si>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</si>
  <si>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</si>
  <si>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</si>
  <si>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</si>
  <si>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</si>
  <si>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</si>
  <si>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</si>
  <si>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</si>
  <si>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</si>
  <si>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</si>
  <si>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</si>
  <si>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</si>
  <si>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</si>
  <si>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</si>
  <si>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</si>
  <si>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</si>
  <si>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</si>
  <si>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</si>
  <si>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</si>
  <si>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</si>
  <si>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</si>
  <si>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</si>
  <si>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</si>
  <si>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</si>
  <si>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</si>
  <si>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</si>
  <si>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</si>
  <si>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</si>
  <si>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</si>
  <si>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</si>
  <si>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</si>
  <si>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</si>
  <si>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</si>
  <si>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</si>
  <si>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</si>
  <si>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</si>
  <si>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</si>
  <si>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</si>
  <si>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</si>
  <si>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</si>
  <si>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</si>
  <si>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</si>
  <si>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</si>
  <si>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</si>
  <si>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</si>
  <si>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</si>
  <si>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</si>
  <si>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</si>
  <si>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</si>
  <si>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</si>
  <si>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</si>
  <si>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</si>
  <si>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</si>
  <si>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</si>
  <si>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</si>
  <si>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</si>
  <si>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</si>
  <si>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</si>
  <si>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</si>
  <si>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</si>
  <si>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</si>
  <si>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</si>
  <si>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</si>
  <si>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</si>
  <si>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</si>
  <si>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</si>
  <si>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</si>
  <si>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</si>
  <si>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</si>
  <si>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</si>
  <si>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</si>
  <si>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</si>
  <si>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</si>
  <si>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</si>
  <si>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</si>
  <si>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</si>
  <si>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</si>
  <si>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</si>
  <si>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</si>
  <si>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</si>
  <si>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</si>
  <si>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</si>
  <si>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</si>
  <si>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</si>
  <si>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</si>
  <si>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</si>
  <si>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</si>
  <si>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</si>
  <si>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</si>
  <si>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</si>
  <si>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</si>
  <si>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</si>
  <si>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</si>
  <si>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</si>
  <si>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</si>
  <si>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</si>
  <si>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</si>
  <si>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</si>
  <si>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</si>
  <si>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</si>
  <si>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</si>
  <si>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</si>
  <si>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</si>
  <si>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</si>
  <si>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</si>
  <si>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</si>
  <si>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</si>
  <si>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</si>
  <si>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</si>
  <si>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</si>
  <si>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</si>
  <si>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</si>
  <si>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</si>
  <si>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</si>
  <si>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</si>
  <si>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</si>
  <si>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</si>
  <si>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</si>
  <si>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</si>
  <si>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</si>
  <si>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</si>
  <si>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</si>
  <si>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</si>
  <si>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</si>
  <si>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</si>
  <si>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</si>
  <si>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</si>
  <si>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</si>
  <si>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</si>
  <si>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</si>
  <si>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</si>
  <si>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</si>
  <si>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</si>
  <si>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</si>
  <si>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</si>
  <si>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</si>
  <si>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</si>
  <si>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</si>
  <si>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</si>
  <si>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</si>
  <si>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</si>
  <si>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</si>
  <si>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</si>
  <si>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</si>
  <si>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</si>
  <si>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</si>
  <si>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</si>
  <si>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</si>
  <si>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</si>
  <si>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</si>
  <si>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</si>
  <si>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</si>
  <si>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</si>
  <si>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</si>
  <si>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</si>
  <si>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</si>
  <si>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</si>
  <si>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</si>
  <si>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</si>
  <si>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</si>
  <si>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</si>
  <si>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</si>
  <si>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</si>
  <si>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</si>
  <si>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</si>
  <si>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</si>
  <si>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</si>
  <si>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</si>
  <si>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</si>
  <si>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</si>
  <si>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</si>
  <si>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</si>
  <si>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</si>
  <si>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</si>
  <si>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</si>
  <si>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</si>
  <si>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</si>
  <si>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</si>
  <si>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</si>
  <si>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</si>
  <si>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</si>
  <si>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</si>
  <si>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</si>
  <si>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</si>
  <si>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</si>
  <si>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</si>
  <si>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</si>
  <si>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</si>
  <si>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</si>
  <si>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</si>
  <si>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</si>
  <si>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</si>
  <si>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</si>
  <si>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</si>
  <si>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</si>
  <si>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</si>
  <si>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</si>
  <si>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</si>
  <si>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</si>
  <si>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</si>
  <si>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</si>
  <si>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</si>
  <si>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</si>
  <si>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</si>
  <si>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</si>
  <si>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</si>
  <si>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</si>
  <si>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</si>
  <si>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</si>
  <si>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</si>
  <si>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</si>
  <si>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</si>
  <si>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</si>
  <si>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</si>
  <si>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</si>
  <si>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</si>
  <si>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</si>
  <si>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</si>
  <si>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</si>
  <si>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</si>
  <si>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</si>
  <si>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</si>
  <si>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</si>
  <si>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</si>
  <si>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</si>
  <si>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</si>
  <si>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</si>
  <si>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</si>
  <si>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</si>
  <si>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</si>
  <si>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</si>
  <si>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</si>
  <si>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</si>
  <si>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</si>
  <si>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</si>
  <si>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</si>
  <si>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</si>
  <si>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</si>
  <si>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</si>
  <si>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</si>
  <si>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</si>
  <si>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</si>
  <si>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</si>
  <si>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</si>
  <si>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</si>
  <si>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</si>
  <si>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</si>
  <si>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</si>
  <si>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</si>
  <si>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</si>
  <si>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</si>
  <si>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</si>
  <si>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</si>
  <si>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</si>
  <si>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</si>
  <si>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</si>
  <si>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</si>
  <si>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</si>
  <si>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</si>
  <si>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</si>
  <si>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</si>
  <si>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</si>
  <si>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</si>
  <si>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</si>
  <si>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</si>
  <si>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</si>
  <si>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</si>
  <si>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</si>
  <si>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</si>
  <si>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</si>
  <si>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</si>
  <si>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</si>
  <si>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</si>
  <si>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</si>
  <si>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</si>
  <si>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</si>
  <si>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</si>
  <si>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</si>
  <si>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</si>
  <si>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</si>
  <si>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</si>
  <si>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</si>
  <si>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</si>
  <si>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</si>
  <si>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</si>
  <si>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</si>
  <si>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</si>
  <si>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</si>
  <si>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</si>
  <si>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</si>
  <si>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</si>
  <si>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</si>
  <si>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</si>
  <si>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</si>
  <si>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</si>
  <si>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</si>
  <si>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</si>
  <si>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</si>
  <si>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</si>
  <si>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</si>
  <si>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</si>
  <si>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</si>
  <si>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</si>
  <si>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</si>
  <si>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</si>
  <si>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</si>
  <si>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</si>
  <si>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</si>
  <si>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</si>
  <si>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</si>
  <si>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</si>
  <si>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</si>
  <si>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</si>
  <si>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</si>
  <si>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</si>
  <si>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</si>
  <si>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</si>
  <si>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</si>
  <si>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</si>
  <si>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</si>
  <si>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</si>
  <si>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</si>
  <si>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</si>
  <si>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</si>
  <si>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</si>
  <si>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</si>
  <si>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</si>
  <si>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</si>
  <si>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</si>
  <si>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</si>
  <si>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</si>
  <si>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</si>
  <si>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</si>
  <si>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</si>
  <si>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</si>
  <si>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</si>
  <si>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</si>
  <si>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</si>
  <si>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</si>
  <si>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</si>
  <si>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</si>
  <si>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</si>
  <si>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</si>
  <si>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</si>
  <si>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</si>
  <si>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</si>
  <si>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</si>
  <si>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</si>
  <si>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</si>
  <si>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</si>
  <si>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</si>
  <si>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</si>
  <si>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</si>
  <si>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</si>
  <si>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</si>
  <si>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</si>
  <si>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</si>
  <si>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</si>
  <si>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</si>
  <si>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</si>
  <si>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</si>
  <si>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</si>
  <si>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</si>
  <si>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</si>
  <si>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</si>
  <si>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</si>
  <si>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</si>
  <si>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</si>
  <si>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</si>
  <si>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</si>
  <si>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</si>
  <si>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</si>
  <si>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</si>
  <si>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</si>
  <si>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</si>
  <si>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</si>
  <si>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</si>
  <si>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</si>
  <si>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</si>
  <si>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</si>
  <si>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</si>
  <si>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</si>
  <si>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</si>
  <si>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</si>
  <si>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</si>
  <si>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</si>
  <si>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</si>
  <si>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</si>
  <si>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</si>
  <si>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</si>
  <si>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</si>
  <si>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</si>
  <si>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</si>
  <si>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</si>
  <si>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</si>
  <si>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</si>
  <si>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</si>
  <si>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</si>
  <si>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</si>
  <si>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</si>
  <si>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</si>
  <si>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</si>
  <si>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</si>
  <si>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</si>
  <si>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</si>
  <si>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</si>
  <si>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</si>
  <si>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</si>
  <si>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</si>
  <si>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</si>
  <si>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</si>
  <si>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</si>
  <si>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</si>
  <si>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</si>
  <si>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</si>
  <si>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</si>
  <si>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</si>
  <si>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</si>
  <si>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</si>
  <si>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</si>
  <si>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</si>
  <si>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</si>
  <si>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</si>
  <si>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</si>
  <si>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</si>
  <si>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</si>
  <si>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</si>
  <si>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</si>
  <si>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</si>
  <si>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</si>
  <si>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</si>
  <si>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</si>
  <si>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</si>
  <si>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</si>
  <si>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</si>
  <si>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</si>
  <si>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</si>
  <si>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</si>
  <si>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</si>
  <si>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</si>
  <si>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</si>
  <si>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</si>
  <si>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</si>
  <si>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</si>
  <si>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</si>
  <si>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</si>
  <si>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</si>
  <si>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</si>
  <si>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</si>
  <si>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</si>
  <si>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</si>
  <si>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</si>
  <si>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</si>
  <si>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</si>
  <si>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</si>
  <si>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</si>
  <si>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</si>
  <si>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</si>
  <si>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</si>
  <si>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</si>
  <si>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</si>
  <si>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</si>
  <si>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</si>
  <si>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</si>
  <si>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</si>
  <si>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</si>
  <si>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</si>
  <si>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</si>
  <si>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</si>
  <si>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</si>
  <si>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</si>
  <si>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</si>
  <si>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</si>
  <si>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</si>
  <si>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</si>
  <si>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</si>
  <si>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</si>
  <si>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</si>
  <si>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</si>
  <si>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</si>
  <si>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</si>
  <si>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</si>
  <si>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</si>
  <si>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</si>
  <si>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</si>
  <si>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</si>
  <si>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</si>
  <si>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</si>
  <si>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</si>
  <si>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</si>
  <si>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</si>
  <si>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</si>
  <si>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</si>
  <si>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</si>
  <si>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</si>
  <si>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</si>
  <si>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</si>
  <si>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</si>
  <si>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</si>
  <si>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</si>
  <si>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</si>
  <si>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</si>
  <si>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</si>
  <si>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</si>
  <si>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</si>
  <si>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</si>
  <si>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</si>
  <si>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</si>
  <si>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</si>
  <si>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</si>
  <si>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</si>
  <si>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</si>
  <si>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</si>
  <si>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</si>
  <si>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</si>
  <si>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</si>
  <si>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</si>
  <si>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</si>
  <si>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</si>
  <si>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</si>
  <si>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</si>
  <si>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</si>
  <si>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</si>
  <si>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</si>
  <si>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</si>
  <si>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</si>
  <si>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</si>
  <si>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</si>
  <si>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</si>
  <si>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</si>
  <si>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</si>
  <si>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</si>
  <si>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</si>
  <si>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</si>
  <si>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</si>
  <si>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</si>
  <si>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</si>
  <si>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</si>
  <si>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</si>
  <si>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</si>
  <si>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</si>
  <si>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</si>
  <si>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</si>
  <si>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</si>
  <si>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</si>
  <si>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</si>
  <si>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</si>
  <si>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</si>
  <si>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</si>
  <si>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</si>
  <si>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</si>
  <si>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</si>
  <si>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</si>
  <si>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</si>
  <si>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</si>
  <si>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</si>
  <si>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</si>
  <si>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</si>
  <si>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</si>
  <si>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</si>
  <si>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</si>
  <si>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</si>
  <si>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</si>
  <si>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</si>
  <si>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</si>
  <si>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</si>
  <si>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</si>
  <si>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</si>
  <si>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</si>
  <si>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</si>
  <si>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</si>
  <si>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</si>
  <si>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</si>
  <si>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</si>
  <si>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</si>
  <si>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</si>
  <si>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</si>
  <si>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</si>
  <si>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</si>
  <si>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</si>
  <si>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</si>
  <si>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</si>
  <si>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</si>
  <si>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</si>
  <si>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</si>
  <si>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</si>
  <si>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</si>
  <si>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</si>
  <si>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</si>
  <si>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</si>
  <si>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</si>
  <si>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</si>
  <si>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</si>
  <si>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</si>
  <si>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</si>
  <si>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</si>
  <si>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</si>
  <si>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</si>
  <si>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</si>
  <si>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</si>
  <si>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</si>
  <si>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</si>
  <si>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</si>
  <si>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</si>
  <si>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</si>
  <si>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</si>
  <si>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</si>
  <si>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</si>
  <si>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</si>
  <si>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</si>
  <si>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</si>
  <si>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</si>
  <si>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</si>
  <si>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</si>
  <si>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</si>
  <si>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</si>
  <si>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</si>
  <si>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</si>
  <si>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</si>
  <si>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</si>
  <si>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</si>
  <si>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</si>
  <si>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</si>
  <si>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</si>
  <si>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</si>
  <si>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</si>
  <si>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</si>
  <si>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</si>
  <si>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</si>
  <si>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</si>
  <si>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</si>
  <si>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</si>
  <si>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</si>
  <si>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</si>
  <si>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</si>
  <si>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</si>
  <si>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</si>
  <si>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</si>
  <si>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</si>
  <si>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</si>
  <si>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</si>
  <si>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</si>
  <si>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</si>
  <si>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</si>
  <si>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</si>
  <si>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</si>
  <si>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</si>
  <si>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</si>
  <si>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</si>
  <si>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</si>
  <si>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</si>
  <si>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</si>
  <si>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</si>
  <si>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</si>
  <si>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</si>
  <si>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</si>
  <si>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</si>
  <si>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</si>
  <si>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</si>
  <si>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</si>
  <si>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</si>
  <si>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</si>
  <si>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</si>
  <si>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</si>
  <si>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</si>
  <si>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</si>
  <si>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</si>
  <si>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</si>
  <si>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</si>
  <si>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</si>
  <si>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</si>
  <si>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</si>
  <si>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</si>
  <si>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</si>
  <si>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</si>
  <si>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</si>
  <si>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</si>
  <si>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</si>
  <si>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</si>
  <si>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</si>
  <si>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</si>
  <si>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</si>
  <si>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</si>
  <si>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</si>
  <si>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</si>
  <si>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</si>
  <si>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</si>
  <si>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</si>
  <si>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</si>
  <si>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</si>
  <si>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</si>
  <si>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</si>
  <si>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</si>
  <si>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</si>
  <si>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</si>
  <si>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</si>
  <si>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</si>
  <si>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</si>
  <si>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</si>
  <si>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</si>
  <si>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</si>
  <si>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</si>
  <si>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</si>
  <si>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</si>
  <si>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</si>
  <si>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</si>
  <si>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</si>
  <si>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</si>
  <si>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</si>
  <si>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</si>
  <si>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</si>
  <si>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</si>
  <si>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</si>
  <si>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</si>
  <si>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</si>
  <si>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</si>
  <si>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</si>
  <si>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</si>
  <si>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</si>
  <si>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</si>
  <si>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</si>
  <si>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</si>
  <si>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</si>
  <si>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</si>
  <si>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</si>
  <si>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</si>
  <si>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</si>
  <si>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</si>
  <si>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</si>
  <si>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</si>
  <si>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</si>
  <si>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</si>
  <si>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</si>
  <si>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</si>
  <si>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</si>
  <si>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</si>
  <si>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</si>
  <si>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</si>
  <si>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</si>
  <si>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</si>
  <si>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</si>
  <si>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</si>
  <si>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</si>
  <si>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</si>
  <si>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</si>
  <si>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</si>
  <si>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</si>
  <si>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</si>
  <si>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</si>
  <si>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</si>
  <si>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</si>
  <si>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</si>
  <si>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</si>
  <si>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</si>
  <si>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</si>
  <si>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</si>
  <si>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</si>
  <si>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</si>
  <si>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</si>
  <si>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</si>
  <si>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</si>
  <si>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</si>
  <si>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</si>
  <si>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</si>
  <si>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</si>
  <si>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</si>
  <si>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</si>
  <si>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</si>
  <si>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</si>
  <si>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</si>
  <si>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</si>
  <si>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</si>
  <si>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</si>
  <si>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</si>
  <si>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</si>
  <si>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</si>
  <si>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</si>
  <si>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</si>
  <si>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</si>
  <si>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</si>
  <si>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</si>
  <si>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</si>
  <si>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</si>
  <si>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</si>
  <si>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</si>
  <si>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</si>
  <si>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</si>
  <si>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</si>
  <si>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</si>
  <si>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</si>
  <si>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</si>
  <si>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</si>
  <si>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</si>
  <si>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</si>
  <si>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</si>
  <si>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</si>
  <si>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</si>
  <si>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</si>
  <si>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</si>
  <si>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</si>
  <si>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</si>
  <si>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</si>
  <si>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</si>
  <si>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</si>
  <si>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</si>
  <si>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</si>
  <si>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</si>
  <si>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</si>
  <si>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</si>
  <si>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</si>
  <si>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</si>
  <si>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</si>
  <si>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</si>
  <si>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</si>
  <si>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</si>
  <si>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</si>
  <si>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</si>
  <si>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</si>
  <si>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</si>
  <si>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</si>
  <si>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</si>
  <si>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</si>
  <si>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</si>
  <si>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</si>
  <si>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</si>
  <si>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</si>
  <si>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</si>
  <si>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</si>
  <si>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</si>
  <si>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</si>
  <si>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</si>
  <si>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</si>
  <si>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</si>
  <si>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</si>
  <si>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</si>
  <si>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</si>
  <si>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</si>
  <si>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</si>
  <si>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</si>
  <si>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</si>
  <si>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</si>
  <si>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</si>
  <si>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</si>
  <si>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</si>
  <si>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</si>
  <si>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</si>
  <si>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</si>
  <si>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</si>
  <si>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</si>
  <si>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</si>
  <si>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</si>
  <si>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</si>
  <si>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</si>
  <si>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</si>
  <si>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</si>
  <si>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</si>
  <si>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</si>
  <si>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</si>
  <si>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</si>
  <si>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</si>
  <si>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</si>
  <si>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</si>
  <si>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</si>
  <si>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</si>
  <si>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</si>
  <si>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</si>
  <si>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</si>
  <si>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</si>
  <si>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</si>
  <si>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</si>
  <si>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</si>
  <si>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</si>
  <si>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</si>
  <si>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</si>
  <si>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</si>
  <si>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</si>
  <si>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</si>
  <si>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</si>
  <si>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</si>
  <si>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</si>
  <si>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</si>
  <si>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</si>
  <si>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</si>
  <si>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</si>
  <si>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</si>
  <si>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</si>
  <si>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</si>
  <si>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</si>
  <si>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</si>
  <si>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</si>
  <si>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</si>
  <si>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</si>
  <si>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</si>
  <si>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</si>
  <si>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</si>
  <si>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</si>
  <si>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</si>
  <si>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</si>
  <si>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</si>
  <si>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</si>
  <si>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</si>
  <si>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</si>
  <si>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</si>
  <si>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</si>
  <si>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</si>
  <si>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</si>
  <si>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</si>
  <si>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</si>
  <si>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</si>
  <si>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</si>
  <si>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</si>
  <si>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</si>
  <si>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</si>
  <si>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</si>
  <si>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</si>
  <si>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</si>
  <si>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</si>
  <si>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</si>
  <si>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</si>
  <si>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</si>
  <si>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</si>
  <si>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</si>
  <si>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</si>
  <si>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</si>
  <si>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</si>
  <si>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</si>
  <si>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</si>
  <si>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</si>
  <si>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</si>
  <si>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</si>
  <si>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</si>
  <si>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</si>
  <si>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</si>
  <si>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</si>
  <si>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</si>
  <si>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</si>
  <si>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</si>
  <si>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</si>
  <si>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</si>
  <si>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</si>
  <si>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</si>
  <si>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</si>
  <si>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</si>
  <si>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</si>
  <si>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</si>
  <si>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</si>
  <si>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</si>
  <si>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</si>
  <si>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</si>
  <si>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</si>
  <si>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</si>
  <si>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</si>
  <si>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</si>
  <si>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</si>
  <si>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</si>
  <si>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</si>
  <si>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</si>
  <si>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</si>
  <si>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</si>
  <si>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</si>
  <si>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</si>
  <si>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</si>
  <si>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</si>
  <si>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</si>
  <si>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</si>
  <si>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</si>
  <si>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</si>
  <si>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</si>
  <si>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</si>
  <si>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</si>
  <si>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</si>
  <si>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</si>
  <si>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</si>
  <si>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</si>
  <si>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</si>
  <si>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</si>
  <si>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</si>
  <si>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</si>
  <si>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</si>
  <si>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</si>
  <si>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</si>
  <si>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</si>
  <si>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</si>
  <si>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</si>
  <si>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</si>
  <si>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</si>
  <si>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</si>
  <si>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</si>
  <si>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</si>
  <si>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</si>
  <si>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</si>
  <si>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</si>
  <si>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</si>
  <si>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</si>
  <si>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</si>
  <si>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</si>
  <si>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</si>
  <si>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</si>
  <si>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</si>
  <si>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</si>
  <si>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</si>
  <si>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</si>
  <si>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</si>
  <si>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</si>
  <si>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</si>
  <si>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</si>
  <si>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</si>
  <si>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</si>
  <si>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</si>
  <si>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</si>
  <si>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</si>
  <si>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</si>
  <si>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</si>
  <si>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</si>
  <si>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</si>
  <si>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</si>
  <si>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</si>
  <si>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</si>
  <si>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</si>
  <si>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</si>
  <si>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</si>
  <si>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</si>
  <si>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</si>
  <si>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</si>
  <si>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</si>
  <si>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</si>
  <si>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</si>
  <si>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</si>
  <si>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</si>
  <si>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</si>
  <si>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</si>
  <si>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</si>
  <si>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</si>
  <si>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</si>
  <si>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</si>
  <si>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</si>
  <si>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</si>
  <si>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</si>
  <si>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</si>
  <si>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</si>
  <si>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</si>
  <si>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</si>
  <si>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</si>
  <si>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</si>
  <si>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</si>
  <si>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</si>
  <si>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</si>
  <si>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</si>
  <si>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</si>
  <si>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</si>
  <si>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</si>
  <si>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</si>
  <si>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</si>
  <si>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</si>
  <si>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</si>
  <si>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</si>
  <si>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</si>
  <si>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</si>
  <si>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</si>
  <si>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</si>
  <si>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</si>
  <si>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</si>
  <si>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</si>
  <si>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</si>
  <si>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</si>
  <si>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</si>
  <si>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</si>
  <si>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</si>
  <si>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</si>
  <si>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</si>
  <si>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</si>
  <si>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</si>
  <si>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</si>
  <si>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</si>
  <si>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</si>
  <si>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</si>
  <si>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</si>
  <si>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</si>
  <si>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</si>
  <si>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</si>
  <si>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</si>
  <si>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</si>
  <si>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</si>
  <si>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</si>
  <si>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</si>
  <si>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</si>
  <si>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</si>
  <si>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</si>
  <si>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</si>
  <si>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</si>
  <si>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</si>
  <si>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</si>
  <si>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</si>
  <si>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</si>
  <si>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</si>
  <si>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</si>
  <si>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</si>
  <si>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</si>
  <si>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</si>
  <si>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</si>
  <si>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</si>
  <si>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</si>
  <si>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</si>
  <si>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</si>
  <si>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</si>
  <si>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</si>
  <si>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</si>
  <si>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</si>
  <si>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</si>
  <si>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</si>
  <si>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</si>
  <si>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</si>
  <si>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</si>
  <si>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</si>
  <si>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</si>
  <si>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</si>
  <si>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</si>
  <si>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</si>
  <si>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</si>
  <si>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</si>
  <si>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</si>
  <si>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</si>
  <si>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</si>
  <si>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</si>
  <si>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</si>
  <si>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</si>
  <si>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</si>
  <si>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</si>
  <si>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</si>
  <si>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</si>
  <si>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</si>
  <si>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</si>
  <si>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</si>
  <si>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</si>
  <si>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</si>
  <si>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</si>
  <si>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</si>
  <si>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</si>
  <si>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</si>
  <si>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</si>
  <si>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</si>
  <si>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</si>
  <si>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</si>
  <si>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</si>
  <si>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</si>
  <si>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</si>
  <si>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</si>
  <si>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</si>
  <si>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</si>
  <si>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</si>
  <si>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</si>
  <si>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</si>
  <si>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</si>
  <si>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</si>
  <si>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</si>
  <si>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</si>
  <si>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</si>
  <si>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</si>
  <si>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</si>
  <si>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</si>
  <si>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</si>
  <si>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</si>
  <si>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</si>
  <si>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</si>
  <si>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</si>
  <si>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</si>
  <si>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</si>
  <si>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</si>
  <si>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</si>
  <si>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</si>
  <si>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</si>
  <si>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</si>
  <si>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</si>
  <si>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</si>
  <si>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</si>
  <si>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</si>
  <si>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</si>
  <si>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</si>
  <si>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</si>
  <si>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</si>
  <si>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</si>
  <si>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</si>
  <si>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</si>
  <si>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</si>
  <si>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</si>
  <si>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</si>
  <si>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</si>
  <si>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</si>
  <si>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</si>
  <si>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</si>
  <si>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</si>
  <si>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</si>
  <si>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</si>
  <si>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</si>
  <si>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</si>
  <si>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</si>
  <si>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</si>
  <si>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</si>
  <si>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</si>
  <si>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</si>
  <si>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</si>
  <si>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</si>
  <si>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</si>
  <si>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</si>
  <si>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</si>
  <si>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</si>
  <si>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</si>
  <si>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</si>
  <si>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</si>
  <si>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</si>
  <si>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</si>
  <si>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</si>
  <si>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</si>
  <si>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</si>
  <si>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</si>
  <si>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</si>
  <si>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</si>
  <si>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</si>
  <si>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</si>
  <si>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</si>
  <si>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</si>
  <si>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</si>
  <si>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</si>
  <si>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</si>
  <si>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</si>
  <si>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</si>
  <si>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</si>
  <si>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</si>
  <si>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</si>
  <si>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</si>
  <si>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</si>
  <si>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</si>
  <si>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</si>
  <si>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</si>
  <si>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</si>
  <si>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</si>
  <si>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</si>
  <si>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</si>
  <si>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</si>
  <si>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</si>
  <si>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</si>
  <si>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</si>
  <si>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</si>
  <si>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</si>
  <si>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</si>
  <si>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</si>
  <si>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</si>
  <si>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</si>
  <si>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</si>
  <si>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</si>
  <si>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</si>
  <si>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</si>
  <si>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</si>
  <si>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</si>
  <si>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</si>
  <si>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</si>
  <si>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</si>
  <si>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</si>
  <si>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</si>
  <si>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</si>
  <si>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</si>
  <si>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</si>
  <si>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</si>
  <si>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</si>
  <si>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</si>
  <si>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</si>
  <si>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</si>
  <si>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</si>
  <si>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</si>
  <si>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</si>
  <si>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</si>
  <si>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</si>
  <si>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</si>
  <si>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</si>
  <si>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</si>
  <si>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</si>
  <si>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</si>
  <si>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</si>
  <si>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</si>
  <si>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</si>
  <si>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</si>
  <si>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</si>
  <si>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</si>
  <si>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</si>
  <si>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</si>
  <si>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</si>
  <si>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</si>
  <si>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</si>
  <si>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</si>
  <si>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</si>
  <si>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</si>
  <si>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</si>
  <si>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</si>
  <si>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</si>
  <si>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</si>
  <si>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</si>
  <si>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</si>
  <si>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</si>
  <si>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</si>
  <si>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</si>
  <si>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</si>
  <si>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</si>
  <si>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</si>
  <si>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</si>
  <si>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</si>
  <si>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</si>
  <si>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</si>
  <si>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</si>
  <si>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</si>
  <si>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</si>
  <si>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</si>
  <si>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</si>
  <si>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</si>
  <si>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</si>
  <si>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</si>
  <si>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</si>
  <si>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</si>
  <si>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</si>
  <si>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</si>
  <si>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</si>
  <si>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</si>
  <si>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</si>
  <si>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</si>
  <si>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</si>
  <si>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</si>
  <si>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</si>
  <si>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</si>
  <si>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</si>
  <si>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</si>
  <si>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</si>
  <si>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</si>
  <si>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</si>
  <si>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</si>
  <si>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</si>
  <si>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</si>
  <si>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</si>
  <si>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</si>
  <si>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</si>
  <si>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</si>
  <si>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</si>
  <si>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</si>
  <si>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</si>
  <si>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</si>
  <si>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</si>
  <si>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</si>
  <si>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</si>
  <si>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</si>
  <si>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</si>
  <si>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</si>
  <si>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</si>
  <si>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</si>
  <si>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</si>
  <si>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</si>
  <si>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</si>
  <si>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</si>
  <si>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</si>
  <si>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</si>
  <si>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</si>
  <si>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</si>
  <si>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</si>
  <si>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</si>
  <si>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</si>
  <si>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</si>
  <si>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</si>
  <si>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</si>
  <si>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</si>
  <si>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</si>
  <si>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</si>
  <si>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</si>
  <si>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</si>
  <si>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</si>
  <si>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</si>
  <si>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</si>
  <si>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</si>
  <si>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</si>
  <si>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</si>
  <si>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</si>
  <si>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</si>
  <si>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</si>
  <si>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</si>
  <si>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</si>
  <si>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</si>
  <si>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</si>
  <si>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</si>
  <si>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</si>
  <si>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</si>
  <si>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</si>
  <si>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</si>
  <si>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</si>
  <si>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</si>
  <si>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</si>
  <si>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</si>
  <si>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</si>
  <si>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</si>
  <si>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</si>
  <si>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</si>
  <si>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</si>
  <si>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</si>
  <si>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</si>
  <si>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</si>
  <si>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</si>
  <si>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</si>
  <si>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</si>
  <si>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</si>
  <si>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</si>
  <si>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</si>
  <si>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</si>
  <si>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</si>
  <si>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</si>
  <si>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</si>
  <si>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</si>
  <si>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</si>
  <si>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</si>
  <si>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</si>
  <si>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</si>
  <si>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</si>
  <si>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</si>
  <si>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</si>
  <si>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</si>
  <si>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</si>
  <si>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</si>
  <si>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</si>
  <si>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</si>
  <si>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</si>
  <si>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</si>
  <si>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</si>
  <si>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</si>
  <si>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</si>
  <si>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</si>
  <si>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</si>
  <si>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</si>
  <si>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</si>
  <si>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</si>
  <si>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</si>
  <si>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</si>
  <si>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</si>
  <si>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</si>
  <si>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</si>
  <si>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</si>
  <si>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</si>
  <si>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</si>
  <si>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</si>
  <si>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</si>
  <si>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</si>
  <si>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</si>
  <si>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</si>
  <si>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</si>
  <si>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</si>
  <si>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</si>
  <si>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</si>
  <si>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</si>
  <si>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</si>
  <si>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</si>
  <si>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</si>
  <si>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</si>
  <si>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</si>
  <si>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</si>
  <si>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</si>
  <si>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</si>
  <si>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</si>
  <si>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</si>
  <si>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</si>
  <si>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</si>
  <si>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</si>
  <si>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</si>
  <si>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</si>
  <si>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</si>
  <si>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</si>
  <si>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</si>
  <si>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</si>
  <si>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</si>
  <si>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</si>
  <si>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</si>
  <si>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</si>
  <si>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</si>
  <si>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</si>
  <si>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</si>
  <si>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</si>
  <si>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</si>
  <si>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</si>
  <si>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</si>
  <si>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</si>
  <si>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</si>
  <si>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</si>
  <si>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</si>
  <si>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</si>
  <si>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</si>
  <si>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</si>
  <si>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</si>
  <si>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</si>
  <si>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</si>
  <si>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</si>
  <si>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</si>
  <si>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</si>
  <si>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</si>
  <si>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</si>
  <si>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</si>
  <si>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</si>
  <si>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</si>
  <si>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</si>
  <si>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</si>
  <si>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</si>
  <si>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</si>
  <si>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</si>
  <si>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</si>
  <si>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</si>
  <si>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</si>
  <si>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</si>
  <si>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</si>
  <si>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</si>
  <si>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</si>
  <si>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</si>
  <si>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</si>
  <si>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</si>
  <si>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</si>
  <si>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</si>
  <si>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</si>
  <si>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</si>
  <si>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</si>
  <si>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</si>
  <si>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</si>
  <si>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</si>
  <si>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</si>
  <si>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</si>
  <si>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</si>
  <si>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</si>
  <si>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</si>
  <si>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</si>
  <si>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</si>
  <si>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</si>
  <si>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</si>
  <si>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</si>
  <si>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</si>
  <si>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</si>
  <si>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</si>
  <si>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</si>
  <si>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</si>
  <si>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</si>
  <si>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</si>
  <si>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</si>
  <si>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</si>
  <si>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</si>
  <si>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</si>
  <si>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</si>
  <si>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</si>
  <si>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</si>
  <si>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</si>
  <si>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</si>
  <si>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</si>
  <si>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</si>
  <si>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</si>
  <si>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</si>
  <si>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</si>
  <si>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</si>
  <si>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</si>
  <si>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</si>
  <si>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</si>
  <si>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</si>
  <si>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</si>
  <si>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</si>
  <si>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</si>
  <si>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</si>
  <si>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</si>
  <si>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</si>
  <si>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</si>
  <si>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</si>
  <si>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</si>
  <si>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</si>
  <si>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</si>
  <si>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</si>
  <si>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</si>
  <si>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</si>
  <si>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</si>
  <si>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</si>
  <si>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</si>
  <si>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</si>
  <si>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</si>
  <si>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</si>
  <si>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</si>
  <si>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</si>
  <si>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</si>
  <si>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</si>
  <si>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</si>
  <si>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</si>
  <si>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</si>
  <si>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</si>
  <si>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</si>
  <si>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</si>
  <si>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</si>
  <si>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</si>
  <si>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</si>
  <si>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</si>
  <si>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</si>
  <si>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</si>
  <si>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</si>
  <si>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</si>
  <si>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</si>
  <si>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</si>
  <si>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</si>
  <si>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</si>
  <si>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</si>
  <si>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</si>
  <si>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</si>
  <si>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</si>
  <si>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</si>
  <si>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</si>
  <si>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</si>
  <si>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</si>
  <si>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</si>
  <si>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</si>
  <si>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</si>
  <si>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</si>
  <si>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</si>
  <si>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</si>
  <si>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</si>
  <si>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</si>
  <si>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</si>
  <si>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</si>
  <si>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</si>
  <si>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</si>
  <si>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</si>
  <si>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</si>
  <si>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</si>
  <si>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</si>
  <si>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</si>
  <si>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</si>
  <si>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</si>
  <si>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</si>
  <si>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</si>
  <si>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</si>
  <si>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</si>
  <si>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</si>
  <si>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</si>
  <si>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</si>
  <si>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</si>
  <si>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</si>
  <si>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</si>
  <si>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</si>
  <si>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</si>
  <si>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</si>
  <si>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</si>
  <si>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</si>
  <si>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</si>
  <si>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</si>
  <si>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</si>
  <si>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</si>
  <si>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</si>
  <si>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</si>
  <si>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</si>
  <si>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</si>
  <si>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</si>
  <si>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</si>
  <si>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</si>
  <si>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</si>
  <si>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</si>
  <si>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</si>
  <si>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</si>
  <si>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</si>
  <si>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</si>
  <si>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</si>
  <si>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</si>
  <si>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</si>
  <si>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</si>
  <si>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</si>
  <si>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</si>
  <si>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</si>
  <si>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</si>
  <si>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</si>
  <si>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</si>
  <si>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</si>
  <si>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</si>
  <si>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</si>
  <si>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</si>
  <si>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</si>
  <si>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</si>
  <si>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</si>
  <si>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</si>
  <si>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</si>
  <si>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</si>
  <si>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</si>
  <si>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</si>
  <si>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</si>
  <si>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</si>
  <si>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</si>
  <si>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</si>
  <si>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</si>
  <si>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</si>
  <si>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</si>
  <si>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</si>
  <si>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</si>
  <si>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</si>
  <si>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</si>
  <si>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</si>
  <si>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</si>
  <si>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</si>
  <si>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</si>
  <si>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</si>
  <si>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</si>
  <si>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</si>
  <si>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</si>
  <si>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</si>
  <si>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</si>
  <si>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</si>
  <si>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</si>
  <si>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</si>
  <si>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</si>
  <si>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</si>
  <si>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</si>
  <si>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</si>
  <si>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</si>
  <si>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</si>
  <si>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</si>
  <si>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</si>
  <si>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</si>
  <si>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</si>
  <si>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</si>
  <si>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</si>
  <si>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</si>
  <si>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</si>
  <si>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</si>
  <si>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</si>
  <si>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</si>
  <si>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</si>
  <si>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</si>
  <si>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</si>
  <si>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</si>
  <si>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</si>
  <si>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</si>
  <si>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</si>
  <si>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</si>
  <si>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</si>
  <si>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</si>
  <si>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</si>
  <si>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</si>
  <si>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</si>
  <si>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</si>
  <si>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</si>
  <si>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</si>
  <si>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</si>
  <si>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</si>
  <si>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</si>
  <si>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</si>
  <si>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</si>
  <si>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</si>
  <si>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</si>
  <si>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</si>
  <si>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</si>
  <si>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</si>
  <si>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</si>
  <si>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</si>
  <si>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</si>
  <si>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</si>
  <si>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</si>
  <si>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</si>
  <si>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</si>
  <si>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</si>
  <si>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</si>
  <si>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</si>
  <si>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</si>
  <si>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</si>
  <si>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</si>
  <si>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</si>
  <si>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</si>
  <si>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</si>
  <si>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</si>
  <si>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</si>
  <si>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</si>
  <si>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</si>
  <si>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</si>
  <si>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</si>
  <si>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</si>
  <si>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</si>
  <si>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</si>
  <si>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</si>
  <si>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</si>
  <si>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</si>
  <si>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</si>
  <si>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</si>
  <si>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</si>
  <si>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</si>
  <si>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</si>
  <si>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</si>
  <si>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</si>
  <si>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</si>
  <si>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</si>
  <si>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</si>
  <si>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</si>
  <si>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</si>
  <si>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</si>
  <si>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</si>
  <si>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</si>
  <si>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</si>
  <si>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</si>
  <si>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</si>
  <si>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</si>
  <si>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</si>
  <si>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</si>
  <si>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</si>
  <si>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</si>
  <si>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</si>
  <si>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</si>
  <si>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</si>
  <si>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</si>
  <si>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</si>
  <si>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</si>
  <si>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</si>
  <si>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</si>
  <si>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</si>
  <si>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</si>
  <si>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</si>
  <si>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</si>
  <si>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</si>
  <si>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</si>
  <si>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</si>
  <si>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</si>
  <si>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</si>
  <si>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</si>
  <si>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</si>
  <si>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</si>
  <si>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</si>
  <si>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</si>
  <si>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</si>
  <si>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</si>
  <si>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</si>
  <si>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</si>
  <si>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</si>
  <si>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</si>
  <si>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</si>
  <si>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</si>
  <si>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</si>
  <si>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</si>
  <si>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</si>
  <si>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</si>
  <si>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</si>
  <si>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</si>
  <si>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</si>
  <si>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</si>
  <si>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</si>
  <si>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</si>
  <si>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</si>
  <si>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</si>
  <si>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</si>
  <si>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</si>
  <si>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</si>
  <si>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</si>
  <si>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</si>
  <si>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</si>
  <si>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</si>
  <si>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</si>
  <si>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</si>
  <si>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</si>
  <si>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</si>
  <si>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</si>
  <si>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</si>
  <si>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</si>
  <si>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</si>
  <si>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</si>
  <si>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</si>
  <si>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</si>
  <si>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</si>
  <si>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</si>
  <si>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</si>
  <si>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</si>
  <si>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</si>
  <si>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</si>
  <si>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</si>
  <si>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</si>
  <si>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</si>
  <si>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</si>
  <si>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</si>
  <si>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</si>
  <si>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</si>
  <si>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</si>
  <si>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</si>
  <si>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</si>
  <si>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</si>
  <si>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</si>
  <si>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</si>
  <si>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</si>
  <si>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</si>
  <si>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</si>
  <si>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</si>
  <si>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</si>
  <si>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</si>
  <si>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</si>
  <si>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</si>
  <si>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</si>
  <si>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</si>
  <si>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</si>
  <si>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</si>
  <si>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</si>
  <si>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</si>
  <si>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</si>
  <si>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</si>
  <si>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</si>
  <si>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</si>
  <si>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</si>
  <si>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</si>
  <si>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</si>
  <si>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</si>
  <si>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</si>
  <si>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</si>
  <si>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</si>
  <si>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</si>
  <si>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</si>
  <si>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</si>
  <si>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</si>
  <si>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</si>
  <si>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</si>
  <si>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</si>
  <si>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</si>
  <si>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</si>
  <si>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</si>
  <si>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</si>
  <si>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</si>
  <si>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</si>
  <si>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</si>
  <si>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</si>
  <si>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</si>
  <si>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</si>
  <si>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</si>
  <si>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</si>
  <si>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</si>
  <si>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</si>
  <si>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</si>
  <si>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</si>
  <si>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</si>
  <si>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</si>
  <si>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</si>
  <si>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</si>
  <si>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</si>
  <si>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</si>
  <si>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</si>
  <si>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</si>
  <si>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</si>
  <si>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</si>
  <si>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</si>
  <si>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</si>
  <si>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</si>
  <si>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</si>
  <si>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</si>
  <si>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</si>
  <si>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</si>
  <si>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</si>
  <si>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</si>
  <si>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</si>
  <si>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</si>
  <si>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</si>
  <si>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</si>
  <si>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</si>
  <si>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</si>
  <si>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</si>
  <si>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</si>
  <si>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</si>
  <si>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</si>
  <si>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</si>
  <si>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</si>
  <si>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</si>
  <si>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</si>
  <si>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</si>
  <si>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</si>
  <si>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</si>
  <si>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</si>
  <si>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</si>
  <si>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</si>
  <si>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</si>
  <si>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</si>
  <si>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</si>
  <si>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</si>
  <si>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</si>
  <si>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</si>
  <si>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</si>
  <si>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</si>
  <si>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</si>
  <si>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</si>
  <si>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</si>
  <si>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</si>
  <si>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</si>
  <si>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</si>
  <si>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</si>
  <si>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</si>
  <si>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</si>
  <si>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</si>
  <si>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</si>
  <si>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</si>
  <si>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</si>
  <si>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</si>
  <si>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</si>
  <si>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</si>
  <si>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</si>
  <si>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</si>
  <si>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</si>
  <si>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</si>
  <si>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</si>
  <si>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</si>
  <si>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</si>
  <si>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</si>
  <si>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</si>
  <si>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</si>
  <si>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</si>
  <si>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</si>
  <si>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</si>
  <si>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</si>
  <si>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</si>
  <si>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</si>
  <si>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</si>
  <si>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</si>
  <si>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</si>
  <si>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</si>
  <si>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</si>
  <si>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</si>
  <si>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</si>
  <si>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</si>
  <si>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</si>
  <si>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</si>
  <si>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</si>
  <si>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</si>
  <si>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</si>
  <si>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</si>
  <si>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</si>
  <si>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</si>
  <si>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</si>
  <si>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</si>
  <si>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</si>
  <si>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</si>
  <si>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</si>
  <si>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</si>
  <si>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</si>
  <si>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</si>
  <si>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</si>
  <si>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</si>
  <si>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</si>
  <si>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</si>
  <si>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</si>
  <si>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</si>
  <si>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</si>
  <si>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</si>
  <si>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</si>
  <si>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</si>
  <si>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</si>
  <si>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</si>
  <si>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</si>
  <si>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</si>
  <si>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</si>
  <si>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</si>
  <si>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</si>
  <si>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</si>
  <si>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</si>
  <si>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</si>
  <si>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</si>
  <si>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</si>
  <si>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</si>
  <si>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</si>
  <si>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</si>
  <si>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</si>
  <si>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</si>
  <si>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</si>
  <si>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</si>
  <si>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</si>
  <si>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</si>
  <si>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</si>
  <si>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</si>
  <si>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</si>
  <si>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</si>
  <si>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</si>
  <si>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</si>
  <si>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</si>
  <si>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</si>
  <si>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</si>
  <si>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</si>
  <si>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</si>
  <si>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</si>
  <si>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</si>
  <si>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</si>
  <si>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</si>
  <si>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</si>
  <si>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</si>
  <si>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</si>
  <si>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</si>
  <si>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</si>
  <si>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</si>
  <si>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</si>
  <si>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</si>
  <si>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</si>
  <si>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</si>
  <si>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</si>
  <si>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</si>
  <si>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</si>
  <si>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</si>
  <si>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</si>
  <si>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</si>
  <si>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</si>
  <si>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</si>
  <si>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</si>
  <si>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</si>
  <si>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</si>
  <si>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</si>
  <si>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</si>
  <si>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</si>
  <si>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</si>
  <si>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</si>
  <si>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</si>
  <si>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</si>
  <si>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</si>
  <si>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</si>
  <si>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</si>
  <si>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</si>
  <si>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</si>
  <si>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</si>
  <si>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</si>
  <si>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</si>
  <si>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</si>
  <si>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</si>
  <si>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</si>
  <si>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</si>
  <si>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</si>
  <si>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</si>
  <si>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</si>
  <si>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</si>
  <si>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</si>
  <si>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</si>
  <si>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</si>
  <si>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</si>
  <si>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</si>
  <si>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</si>
  <si>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</si>
  <si>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</si>
  <si>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</si>
  <si>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</si>
  <si>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</si>
  <si>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</si>
  <si>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</si>
  <si>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</si>
  <si>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</si>
  <si>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</si>
  <si>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</si>
  <si>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</si>
  <si>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</si>
  <si>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</si>
  <si>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</si>
  <si>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</si>
  <si>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</si>
  <si>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</si>
  <si>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</si>
  <si>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</si>
  <si>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</si>
  <si>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</si>
  <si>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</si>
  <si>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</si>
  <si>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</si>
  <si>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</si>
  <si>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</si>
  <si>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</si>
  <si>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</si>
  <si>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</si>
  <si>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</si>
  <si>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</si>
  <si>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</si>
  <si>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</si>
  <si>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</si>
  <si>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</si>
  <si>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</si>
  <si>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</si>
  <si>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</si>
  <si>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</si>
  <si>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</si>
  <si>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</si>
  <si>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</si>
  <si>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</si>
  <si>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</si>
  <si>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</si>
  <si>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</si>
  <si>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</si>
  <si>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</si>
  <si>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</si>
  <si>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</si>
  <si>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</si>
  <si>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</si>
  <si>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</si>
  <si>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</si>
  <si>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</si>
  <si>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</si>
  <si>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</si>
  <si>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</si>
  <si>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</si>
  <si>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</si>
  <si>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</si>
  <si>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</si>
  <si>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</si>
  <si>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</si>
  <si>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</si>
  <si>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</si>
  <si>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</si>
  <si>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</si>
  <si>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</si>
  <si>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</si>
  <si>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</si>
  <si>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</si>
  <si>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</si>
  <si>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</si>
  <si>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</si>
  <si>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</si>
  <si>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</si>
  <si>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</si>
  <si>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</si>
  <si>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</si>
  <si>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</si>
  <si>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</si>
  <si>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</si>
  <si>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</si>
  <si>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</si>
  <si>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</si>
  <si>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</si>
  <si>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</si>
  <si>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</si>
  <si>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</si>
  <si>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</si>
  <si>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</si>
  <si>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</si>
  <si>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</si>
  <si>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</si>
  <si>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</si>
  <si>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</si>
  <si>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</si>
  <si>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</si>
  <si>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</si>
  <si>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</si>
  <si>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</si>
  <si>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</si>
  <si>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</si>
  <si>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</si>
  <si>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</si>
  <si>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</si>
  <si>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</si>
  <si>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</si>
  <si>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</si>
  <si>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</si>
  <si>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</si>
  <si>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</si>
  <si>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</si>
  <si>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</si>
  <si>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</si>
  <si>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</si>
  <si>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</si>
  <si>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</si>
  <si>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</si>
  <si>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</si>
  <si>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</si>
  <si>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</si>
  <si>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</si>
  <si>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</si>
  <si>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</si>
  <si>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</si>
  <si>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</si>
  <si>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</si>
  <si>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</si>
  <si>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</si>
  <si>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</si>
  <si>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</si>
  <si>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</si>
  <si>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</si>
  <si>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</si>
  <si>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</si>
  <si>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</si>
  <si>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</si>
  <si>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</si>
  <si>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</si>
  <si>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</si>
  <si>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</si>
  <si>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</si>
  <si>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</si>
  <si>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</si>
  <si>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</si>
  <si>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</si>
  <si>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</si>
  <si>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</si>
  <si>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</si>
  <si>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</si>
  <si>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</si>
  <si>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</si>
  <si>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</si>
  <si>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</si>
  <si>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</si>
  <si>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</si>
  <si>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</si>
  <si>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</si>
  <si>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</si>
  <si>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</si>
  <si>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</si>
  <si>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</si>
  <si>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</si>
  <si>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</si>
  <si>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</si>
  <si>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</si>
  <si>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</si>
  <si>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</si>
  <si>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</si>
  <si>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</si>
  <si>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</si>
  <si>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</si>
  <si>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</si>
  <si>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</si>
  <si>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</si>
  <si>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</si>
  <si>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</si>
  <si>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</si>
  <si>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</si>
  <si>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</si>
  <si>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</si>
  <si>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</si>
  <si>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</si>
  <si>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</si>
  <si>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</si>
  <si>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</si>
  <si>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</si>
  <si>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</si>
  <si>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</si>
  <si>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</si>
  <si>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</si>
  <si>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</si>
  <si>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</si>
  <si>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</si>
  <si>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</si>
  <si>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</si>
  <si>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</si>
  <si>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</si>
  <si>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</si>
  <si>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</si>
  <si>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</si>
  <si>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</si>
  <si>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</si>
  <si>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</si>
  <si>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</si>
  <si>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</si>
  <si>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</si>
  <si>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</si>
  <si>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</si>
  <si>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</si>
  <si>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</si>
  <si>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</si>
  <si>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</si>
  <si>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</si>
  <si>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</si>
  <si>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</si>
  <si>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</si>
  <si>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</si>
  <si>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</si>
  <si>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</si>
  <si>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</si>
  <si>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</si>
  <si>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</si>
  <si>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</si>
  <si>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</si>
  <si>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</si>
  <si>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</si>
  <si>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</si>
  <si>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</si>
  <si>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</si>
  <si>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</si>
  <si>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</si>
  <si>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</si>
  <si>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</si>
  <si>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</si>
  <si>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</si>
  <si>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</si>
  <si>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</si>
  <si>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</si>
  <si>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</si>
  <si>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</si>
  <si>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</si>
  <si>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</si>
  <si>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</si>
  <si>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</si>
  <si>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</si>
  <si>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</si>
  <si>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</si>
  <si>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</si>
  <si>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</si>
  <si>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</si>
  <si>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</si>
  <si>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</si>
  <si>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</si>
  <si>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</si>
  <si>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</si>
  <si>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</si>
  <si>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</si>
  <si>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</si>
  <si>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</si>
  <si>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</si>
  <si>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</si>
  <si>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</si>
  <si>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</si>
  <si>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</si>
  <si>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</si>
  <si>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</si>
  <si>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</si>
  <si>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</si>
  <si>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</si>
  <si>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</si>
  <si>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</si>
  <si>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</si>
  <si>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</si>
  <si>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</si>
  <si>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</si>
  <si>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</si>
  <si>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</si>
  <si>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</si>
  <si>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</si>
  <si>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</si>
  <si>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</si>
  <si>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</si>
  <si>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</si>
  <si>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</si>
  <si>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</si>
  <si>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</si>
  <si>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</si>
  <si>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</si>
  <si>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</si>
  <si>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</si>
  <si>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</si>
  <si>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</si>
  <si>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</si>
  <si>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</si>
  <si>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</si>
  <si>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</si>
  <si>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</si>
  <si>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</si>
  <si>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</si>
  <si>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</si>
  <si>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</si>
  <si>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</si>
  <si>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</si>
  <si>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</si>
  <si>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</si>
  <si>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</si>
  <si>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</si>
  <si>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</si>
  <si>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</si>
  <si>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</si>
  <si>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</si>
  <si>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</si>
  <si>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</si>
  <si>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</si>
  <si>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</si>
  <si>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</si>
  <si>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</si>
  <si>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</si>
  <si>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</si>
  <si>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</si>
  <si>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</si>
  <si>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</si>
  <si>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</si>
  <si>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</si>
  <si>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</si>
  <si>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</si>
  <si>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</si>
  <si>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</si>
  <si>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</si>
  <si>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</si>
  <si>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</si>
  <si>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</si>
  <si>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</si>
  <si>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</si>
  <si>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</si>
  <si>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</si>
  <si>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</si>
  <si>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</si>
  <si>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</si>
  <si>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</si>
  <si>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</si>
  <si>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</si>
  <si>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</si>
  <si>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</si>
  <si>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</si>
  <si>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</si>
  <si>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</si>
  <si>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</si>
  <si>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</si>
  <si>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</si>
  <si>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</si>
  <si>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</si>
  <si>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</si>
  <si>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</si>
  <si>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</si>
  <si>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</si>
  <si>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</si>
  <si>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</si>
  <si>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</si>
  <si>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</si>
  <si>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</si>
  <si>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</si>
  <si>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</si>
  <si>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</si>
  <si>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</si>
  <si>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</si>
  <si>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</si>
  <si>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</si>
  <si>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</si>
  <si>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</si>
  <si>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</si>
  <si>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</si>
  <si>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</si>
  <si>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</si>
  <si>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</si>
  <si>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</si>
  <si>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</si>
  <si>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</si>
  <si>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</si>
  <si>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</si>
  <si>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</si>
  <si>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</si>
  <si>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</si>
  <si>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</si>
  <si>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</si>
  <si>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</si>
  <si>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</si>
  <si>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</si>
  <si>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</si>
  <si>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</si>
  <si>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</si>
  <si>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</si>
  <si>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</si>
  <si>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</si>
  <si>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</si>
  <si>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</si>
  <si>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</si>
  <si>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</si>
  <si>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</si>
  <si>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</si>
  <si>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</si>
  <si>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</si>
  <si>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</si>
  <si>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</si>
  <si>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</si>
  <si>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</si>
  <si>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</si>
  <si>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</si>
  <si>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</si>
  <si>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</si>
  <si>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</si>
  <si>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</si>
  <si>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</si>
  <si>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</si>
  <si>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</si>
  <si>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</si>
  <si>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</si>
  <si>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</si>
  <si>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</si>
  <si>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</si>
  <si>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</si>
  <si>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</si>
  <si>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</si>
  <si>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</si>
  <si>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</si>
  <si>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</si>
  <si>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</si>
  <si>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</si>
  <si>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</si>
  <si>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</si>
  <si>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</si>
  <si>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</si>
  <si>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</si>
  <si>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</si>
  <si>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</si>
  <si>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</si>
  <si>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</si>
  <si>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</si>
  <si>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</si>
  <si>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</si>
  <si>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</si>
  <si>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</si>
  <si>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</si>
  <si>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</si>
  <si>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</si>
  <si>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</si>
  <si>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</si>
  <si>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</si>
  <si>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</si>
  <si>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</si>
  <si>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</si>
  <si>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</si>
  <si>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</si>
  <si>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</si>
  <si>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</si>
  <si>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</si>
  <si>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</si>
  <si>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</si>
  <si>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</si>
  <si>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</si>
  <si>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</si>
  <si>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</si>
  <si>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</si>
  <si>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</si>
  <si>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</si>
  <si>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</si>
  <si>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</si>
  <si>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</si>
  <si>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</si>
  <si>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</si>
  <si>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</si>
  <si>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</si>
  <si>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</si>
  <si>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</si>
  <si>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</si>
  <si>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</si>
  <si>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</si>
  <si>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</si>
  <si>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</si>
  <si>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</si>
  <si>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</si>
  <si>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</si>
  <si>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</si>
  <si>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</si>
  <si>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</si>
  <si>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</si>
  <si>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</si>
  <si>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</si>
  <si>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</si>
  <si>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</si>
  <si>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</si>
  <si>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</si>
  <si>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</si>
  <si>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</si>
  <si>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</si>
  <si>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</si>
  <si>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</si>
  <si>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</si>
  <si>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</si>
  <si>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</si>
  <si>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</si>
  <si>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</si>
  <si>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</si>
  <si>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</si>
  <si>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</si>
  <si>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</si>
  <si>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</si>
  <si>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</si>
  <si>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</si>
  <si>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</si>
  <si>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</si>
  <si>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</si>
  <si>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</si>
  <si>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</si>
  <si>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</si>
  <si>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</si>
  <si>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</si>
  <si>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</si>
  <si>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</si>
  <si>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</si>
  <si>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</si>
  <si>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</si>
  <si>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</si>
  <si>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</si>
  <si>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</si>
  <si>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</si>
  <si>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</si>
  <si>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</si>
  <si>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</si>
  <si>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</si>
  <si>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</si>
  <si>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</si>
  <si>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</si>
  <si>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</si>
  <si>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</si>
  <si>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</si>
  <si>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</si>
  <si>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</si>
  <si>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</si>
  <si>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</si>
  <si>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</si>
  <si>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</si>
  <si>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</si>
  <si>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</si>
  <si>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</si>
  <si>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</si>
  <si>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</si>
  <si>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</si>
  <si>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</si>
  <si>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</si>
  <si>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</si>
  <si>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</si>
  <si>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</si>
  <si>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</si>
  <si>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</si>
  <si>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</si>
  <si>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</si>
  <si>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</si>
  <si>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</si>
  <si>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</si>
  <si>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</si>
  <si>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</si>
  <si>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</si>
  <si>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</si>
  <si>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</si>
  <si>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</si>
  <si>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</si>
  <si>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</si>
  <si>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</si>
  <si>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</si>
  <si>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</si>
  <si>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</si>
  <si>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</si>
  <si>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</si>
  <si>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</si>
  <si>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</si>
  <si>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</si>
  <si>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</si>
  <si>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</si>
  <si>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</si>
  <si>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</si>
  <si>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</si>
  <si>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</si>
  <si>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</si>
  <si>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</si>
  <si>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</si>
  <si>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</si>
  <si>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</si>
  <si>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</si>
  <si>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</si>
  <si>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</si>
  <si>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</si>
  <si>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</si>
  <si>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</si>
  <si>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</si>
  <si>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</si>
  <si>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</si>
  <si>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</si>
  <si>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</si>
  <si>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</si>
  <si>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</si>
  <si>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</si>
  <si>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</si>
  <si>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</si>
  <si>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</si>
  <si>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</si>
  <si>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</si>
  <si>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</si>
  <si>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</si>
  <si>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</si>
  <si>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</si>
  <si>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</si>
  <si>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</si>
  <si>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</si>
  <si>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</si>
  <si>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</si>
  <si>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</si>
  <si>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</si>
  <si>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</si>
  <si>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</si>
  <si>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</si>
  <si>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</si>
  <si>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</si>
  <si>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</si>
  <si>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</si>
  <si>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</si>
  <si>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</si>
  <si>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</si>
  <si>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</si>
  <si>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</si>
  <si>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</si>
  <si>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</si>
  <si>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</si>
  <si>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</si>
  <si>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</si>
  <si>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</si>
  <si>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</si>
  <si>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</si>
  <si>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</si>
  <si>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</si>
  <si>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</si>
  <si>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</si>
  <si>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</si>
  <si>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</si>
  <si>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</si>
  <si>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</si>
  <si>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</si>
  <si>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</si>
  <si>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</si>
  <si>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</si>
  <si>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</si>
  <si>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</si>
  <si>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</si>
  <si>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</si>
  <si>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</si>
  <si>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</si>
  <si>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</si>
  <si>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</si>
  <si>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</si>
  <si>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</si>
  <si>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</si>
  <si>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</si>
  <si>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</si>
  <si>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</si>
  <si>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</si>
  <si>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</si>
  <si>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</si>
  <si>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</si>
  <si>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</si>
  <si>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</si>
  <si>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</si>
  <si>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</si>
  <si>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</si>
  <si>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</si>
  <si>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</si>
  <si>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</si>
  <si>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</si>
  <si>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</si>
  <si>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</si>
  <si>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</si>
  <si>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</si>
  <si>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</si>
  <si>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</si>
  <si>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</si>
  <si>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</si>
  <si>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</si>
  <si>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</si>
  <si>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</si>
  <si>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</si>
  <si>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</si>
  <si>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</si>
  <si>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</si>
  <si>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</si>
  <si>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</si>
  <si>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</si>
  <si>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</si>
  <si>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</si>
  <si>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</si>
  <si>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</si>
  <si>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</si>
  <si>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</si>
  <si>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</si>
  <si>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</si>
  <si>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</si>
  <si>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</si>
  <si>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</si>
  <si>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</si>
  <si>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</si>
  <si>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</si>
  <si>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</si>
  <si>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</si>
  <si>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</si>
  <si>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</si>
  <si>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</si>
  <si>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</si>
  <si>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</si>
  <si>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</si>
  <si>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</si>
  <si>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</si>
  <si>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</si>
  <si>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</si>
  <si>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</si>
  <si>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</si>
  <si>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</si>
  <si>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</si>
  <si>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</si>
  <si>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</si>
  <si>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</si>
  <si>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</si>
  <si>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</si>
  <si>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</si>
  <si>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</si>
  <si>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</si>
  <si>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</si>
  <si>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</si>
  <si>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</si>
  <si>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</si>
  <si>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</si>
  <si>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</si>
  <si>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</si>
  <si>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</si>
  <si>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</si>
  <si>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</si>
  <si>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</si>
  <si>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</si>
  <si>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</si>
  <si>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</si>
  <si>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</si>
  <si>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</si>
  <si>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</si>
  <si>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</si>
  <si>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</si>
  <si>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</si>
  <si>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</si>
  <si>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</si>
  <si>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</si>
  <si>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</si>
  <si>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</si>
  <si>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</si>
  <si>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</si>
  <si>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</si>
  <si>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</si>
  <si>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</si>
  <si>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</si>
  <si>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</si>
  <si>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</si>
  <si>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</si>
  <si>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</si>
  <si>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</si>
  <si>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</si>
  <si>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</si>
  <si>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</si>
  <si>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</si>
  <si>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</si>
  <si>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</si>
  <si>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</si>
  <si>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</si>
  <si>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</si>
  <si>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</si>
  <si>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</si>
  <si>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</si>
  <si>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</si>
  <si>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</si>
  <si>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</si>
  <si>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</si>
  <si>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</si>
  <si>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</si>
  <si>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</si>
  <si>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</si>
  <si>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</si>
  <si>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</si>
  <si>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</si>
  <si>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</si>
  <si>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</si>
  <si>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</si>
  <si>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</si>
  <si>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</si>
  <si>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</si>
  <si>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</si>
  <si>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</si>
  <si>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</si>
  <si>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</si>
  <si>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</si>
  <si>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</si>
  <si>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</si>
  <si>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</si>
  <si>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</si>
  <si>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</si>
  <si>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</si>
  <si>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</si>
  <si>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</si>
  <si>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</si>
  <si>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</si>
  <si>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</si>
  <si>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</si>
  <si>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</si>
  <si>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</si>
  <si>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</si>
  <si>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</si>
  <si>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</si>
  <si>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</si>
  <si>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</si>
  <si>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</si>
  <si>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</si>
  <si>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</si>
  <si>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</si>
  <si>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</si>
  <si>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</si>
  <si>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</si>
  <si>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</si>
  <si>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</si>
  <si>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</si>
  <si>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</si>
  <si>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</si>
  <si>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</si>
  <si>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</si>
  <si>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</si>
  <si>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</si>
  <si>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</si>
  <si>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</si>
  <si>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</si>
  <si>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</si>
  <si>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</si>
  <si>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</si>
  <si>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</si>
  <si>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</si>
  <si>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</si>
  <si>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</si>
  <si>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</si>
  <si>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</si>
  <si>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</si>
  <si>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</si>
  <si>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</si>
  <si>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</si>
  <si>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</si>
  <si>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</si>
  <si>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</si>
  <si>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</si>
  <si>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</si>
  <si>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</si>
  <si>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</si>
  <si>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</si>
  <si>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</si>
  <si>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</si>
  <si>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</si>
  <si>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</si>
  <si>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</si>
  <si>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</si>
  <si>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</si>
  <si>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</si>
  <si>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</si>
  <si>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</si>
  <si>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</si>
  <si>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</si>
  <si>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</si>
  <si>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</si>
  <si>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</si>
  <si>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</si>
  <si>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</si>
  <si>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</si>
  <si>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</si>
  <si>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</si>
  <si>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</si>
  <si>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</si>
  <si>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</si>
  <si>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</si>
  <si>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</si>
  <si>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</si>
  <si>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</si>
  <si>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</si>
  <si>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</si>
  <si>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</si>
  <si>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</si>
  <si>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</si>
  <si>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</si>
  <si>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</si>
  <si>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</si>
  <si>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</si>
  <si>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</si>
  <si>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</si>
  <si>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</si>
  <si>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</si>
  <si>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</si>
  <si>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</si>
  <si>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</si>
  <si>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</si>
  <si>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</si>
  <si>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</si>
  <si>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</si>
  <si>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</si>
  <si>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</si>
  <si>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</si>
  <si>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</si>
  <si>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</si>
  <si>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</si>
  <si>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</si>
  <si>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</si>
  <si>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</si>
  <si>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</si>
  <si>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</si>
  <si>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</si>
  <si>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</si>
  <si>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</si>
  <si>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</si>
  <si>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</si>
  <si>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</si>
  <si>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</si>
  <si>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</si>
  <si>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</si>
  <si>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</si>
  <si>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</si>
  <si>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</si>
  <si>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</si>
  <si>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</si>
  <si>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</si>
  <si>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</si>
  <si>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</si>
  <si>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</si>
  <si>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</si>
  <si>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</si>
  <si>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</si>
  <si>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</si>
  <si>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</si>
  <si>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</si>
  <si>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</si>
  <si>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</si>
  <si>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</si>
  <si>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</si>
  <si>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</si>
  <si>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</si>
  <si>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</si>
  <si>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</si>
  <si>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</si>
  <si>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</si>
  <si>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</si>
  <si>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</si>
  <si>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</si>
  <si>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</si>
  <si>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</si>
  <si>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</si>
  <si>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</si>
  <si>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</si>
  <si>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</si>
  <si>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</si>
  <si>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</si>
  <si>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</si>
  <si>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</si>
  <si>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</si>
  <si>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</si>
  <si>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</si>
  <si>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</si>
  <si>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</si>
  <si>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</si>
  <si>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</si>
  <si>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</si>
  <si>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</si>
  <si>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</si>
  <si>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</si>
  <si>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</si>
  <si>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</si>
  <si>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</si>
  <si>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</si>
  <si>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</si>
  <si>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</si>
  <si>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</si>
  <si>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</si>
  <si>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</si>
  <si>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</si>
  <si>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</si>
  <si>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</si>
  <si>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</si>
  <si>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</si>
  <si>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</si>
  <si>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</si>
  <si>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</si>
  <si>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</si>
  <si>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</si>
  <si>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</si>
  <si>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</si>
  <si>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</si>
  <si>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</si>
  <si>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</si>
  <si>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</si>
  <si>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</si>
  <si>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</si>
  <si>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</si>
  <si>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</si>
  <si>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</si>
  <si>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</si>
  <si>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</si>
  <si>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</si>
  <si>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</si>
  <si>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</si>
  <si>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</si>
  <si>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</si>
  <si>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</si>
  <si>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</si>
  <si>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</si>
  <si>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</si>
  <si>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</si>
  <si>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</si>
  <si>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</si>
  <si>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</si>
  <si>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</si>
  <si>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</si>
  <si>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</si>
  <si>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</si>
  <si>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</si>
  <si>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</si>
  <si>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</si>
  <si>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</si>
  <si>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</si>
  <si>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</si>
  <si>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</si>
  <si>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</si>
  <si>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</si>
  <si>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</si>
  <si>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</si>
  <si>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</si>
  <si>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</si>
  <si>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</si>
  <si>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</si>
  <si>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</si>
  <si>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</si>
  <si>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</si>
  <si>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</si>
  <si>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</si>
  <si>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</si>
  <si>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</si>
  <si>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</si>
  <si>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</si>
  <si>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</si>
  <si>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</si>
  <si>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</si>
  <si>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</si>
  <si>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</si>
  <si>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</si>
  <si>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</si>
  <si>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</si>
  <si>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</si>
  <si>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</si>
  <si>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</si>
  <si>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</si>
  <si>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</si>
  <si>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</si>
  <si>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</si>
  <si>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</si>
  <si>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</si>
  <si>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</si>
  <si>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</si>
  <si>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</si>
  <si>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</si>
  <si>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</si>
  <si>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</si>
  <si>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</si>
  <si>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</si>
  <si>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</si>
  <si>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</si>
  <si>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</si>
  <si>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</si>
  <si>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</si>
  <si>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</si>
  <si>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</si>
  <si>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</si>
  <si>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</si>
  <si>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</si>
  <si>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</si>
  <si>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</si>
  <si>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</si>
  <si>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</si>
  <si>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</si>
  <si>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</si>
  <si>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</si>
  <si>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</si>
  <si>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</si>
  <si>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</si>
  <si>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</si>
  <si>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</si>
  <si>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</si>
  <si>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</si>
  <si>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</si>
  <si>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</si>
  <si>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</si>
  <si>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</si>
  <si>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</si>
  <si>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</si>
  <si>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</si>
  <si>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</si>
  <si>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</si>
  <si>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</si>
  <si>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</si>
  <si>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</si>
  <si>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</si>
  <si>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</si>
  <si>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</si>
  <si>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</si>
  <si>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</si>
  <si>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</si>
  <si>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</si>
  <si>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</si>
  <si>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</si>
  <si>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</si>
  <si>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</si>
  <si>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</si>
  <si>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</si>
  <si>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</si>
  <si>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</si>
  <si>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</si>
  <si>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</si>
  <si>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</si>
  <si>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</si>
  <si>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</si>
  <si>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</si>
  <si>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</si>
  <si>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</si>
  <si>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</si>
  <si>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</si>
  <si>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</si>
  <si>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</si>
  <si>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</si>
  <si>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</si>
  <si>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</si>
  <si>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</si>
  <si>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</si>
  <si>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</si>
  <si>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</si>
  <si>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</si>
  <si>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</si>
  <si>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</si>
  <si>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</si>
  <si>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</si>
  <si>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</si>
  <si>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</si>
  <si>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</si>
  <si>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</si>
  <si>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</si>
  <si>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</si>
  <si>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</si>
  <si>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</si>
  <si>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</si>
  <si>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</si>
  <si>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</si>
  <si>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</si>
  <si>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</si>
  <si>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</si>
  <si>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</si>
  <si>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</si>
  <si>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</si>
  <si>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</si>
  <si>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</si>
  <si>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</si>
  <si>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</si>
  <si>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</si>
  <si>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</si>
  <si>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</si>
  <si>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</si>
  <si>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</si>
  <si>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</si>
  <si>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</si>
  <si>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</si>
  <si>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</si>
  <si>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</si>
  <si>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</si>
  <si>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</si>
  <si>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</si>
  <si>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</si>
  <si>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</si>
  <si>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</si>
  <si>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</si>
  <si>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</si>
  <si>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</si>
  <si>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</si>
  <si>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</si>
  <si>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</si>
  <si>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</si>
  <si>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</si>
  <si>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</si>
  <si>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</si>
  <si>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</si>
  <si>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</si>
  <si>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</si>
  <si>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</si>
  <si>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</si>
  <si>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</si>
  <si>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</si>
  <si>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</si>
  <si>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</si>
  <si>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</si>
  <si>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</si>
  <si>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</si>
  <si>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</si>
  <si>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</si>
  <si>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</si>
  <si>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</si>
  <si>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</si>
  <si>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</si>
  <si>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</si>
  <si>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</si>
  <si>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</si>
  <si>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</si>
  <si>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</si>
  <si>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</si>
  <si>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</si>
  <si>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</si>
  <si>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</si>
  <si>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</si>
  <si>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</si>
  <si>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</si>
  <si>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</si>
  <si>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</si>
  <si>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</si>
  <si>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</si>
  <si>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</si>
  <si>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</si>
  <si>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</si>
  <si>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</si>
  <si>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</si>
  <si>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</si>
  <si>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</si>
  <si>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</si>
  <si>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</si>
  <si>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</si>
  <si>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</si>
  <si>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</si>
  <si>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</si>
  <si>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</si>
  <si>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</si>
  <si>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</si>
  <si>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</si>
  <si>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</si>
  <si>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</si>
  <si>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</si>
  <si>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</si>
  <si>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</si>
  <si>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</si>
  <si>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</si>
  <si>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</si>
  <si>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</si>
  <si>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</si>
  <si>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</si>
  <si>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</si>
  <si>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</si>
  <si>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</si>
  <si>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</si>
  <si>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</si>
  <si>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</si>
  <si>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</si>
  <si>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</si>
  <si>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</si>
  <si>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</si>
  <si>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</si>
  <si>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</si>
  <si>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</si>
  <si>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</si>
  <si>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</si>
  <si>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</si>
  <si>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</si>
  <si>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</si>
  <si>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</si>
  <si>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</si>
  <si>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</si>
  <si>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</si>
  <si>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</si>
  <si>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</si>
  <si>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</si>
  <si>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</si>
  <si>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</si>
  <si>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</si>
  <si>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</si>
  <si>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</si>
  <si>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</si>
  <si>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</si>
  <si>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</si>
  <si>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</si>
  <si>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</si>
  <si>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</si>
  <si>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</si>
  <si>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</si>
  <si>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</si>
  <si>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</si>
  <si>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</si>
  <si>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</si>
  <si>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</si>
  <si>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</si>
  <si>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</si>
  <si>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</si>
  <si>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</si>
  <si>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</si>
  <si>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</si>
  <si>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</si>
  <si>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</si>
  <si>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</si>
  <si>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</si>
  <si>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</si>
  <si>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</si>
  <si>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</si>
  <si>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</si>
  <si>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</si>
  <si>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</si>
  <si>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</si>
  <si>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</si>
  <si>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</si>
  <si>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</si>
  <si>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</si>
  <si>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</si>
  <si>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</si>
  <si>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</si>
  <si>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</si>
  <si>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</si>
  <si>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</si>
  <si>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</si>
  <si>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</si>
  <si>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</si>
  <si>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</si>
  <si>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</si>
  <si>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</si>
  <si>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</si>
  <si>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</si>
  <si>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</si>
  <si>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</si>
  <si>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</si>
  <si>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</si>
  <si>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</si>
  <si>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</si>
  <si>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</si>
  <si>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</si>
  <si>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</si>
  <si>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</si>
  <si>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</si>
  <si>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</si>
  <si>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</si>
  <si>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</si>
  <si>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</si>
  <si>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</si>
  <si>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</si>
  <si>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</si>
  <si>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</si>
  <si>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</si>
  <si>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</si>
  <si>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</si>
  <si>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</si>
  <si>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</si>
  <si>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</si>
  <si>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</si>
  <si>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</si>
  <si>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</si>
  <si>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</si>
  <si>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</si>
  <si>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</si>
  <si>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</si>
  <si>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</si>
  <si>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</si>
  <si>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</si>
  <si>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</si>
  <si>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</si>
  <si>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</si>
  <si>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</si>
  <si>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</si>
  <si>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</si>
  <si>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</si>
  <si>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</si>
  <si>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</si>
  <si>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</si>
  <si>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</si>
  <si>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</si>
  <si>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</si>
  <si>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</si>
  <si>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</si>
  <si>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</si>
  <si>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</si>
  <si>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</si>
  <si>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</si>
  <si>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</si>
  <si>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</si>
  <si>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</si>
  <si>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</si>
  <si>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</si>
  <si>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</si>
  <si>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</si>
  <si>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</si>
  <si>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</si>
  <si>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</si>
  <si>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</si>
  <si>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</si>
  <si>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</si>
  <si>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</si>
  <si>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</si>
  <si>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</si>
  <si>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</si>
  <si>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</si>
  <si>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</si>
  <si>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</si>
  <si>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</si>
  <si>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</si>
  <si>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</si>
  <si>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</si>
  <si>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</si>
  <si>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</si>
  <si>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</si>
  <si>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</si>
  <si>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</si>
  <si>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</si>
  <si>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</si>
  <si>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</si>
  <si>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</si>
  <si>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</si>
  <si>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</si>
  <si>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</si>
  <si>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</si>
  <si>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</si>
  <si>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</si>
  <si>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</si>
  <si>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</si>
  <si>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</si>
  <si>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</si>
  <si>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</si>
  <si>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</si>
  <si>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</si>
  <si>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</si>
  <si>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</si>
  <si>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</si>
  <si>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</si>
  <si>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</si>
  <si>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</si>
  <si>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</si>
  <si>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</si>
  <si>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</si>
  <si>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</si>
  <si>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</si>
  <si>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</si>
  <si>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</si>
  <si>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</si>
  <si>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</si>
  <si>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</si>
  <si>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</si>
  <si>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</si>
  <si>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</si>
  <si>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</si>
  <si>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</si>
  <si>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</si>
  <si>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</si>
  <si>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</si>
  <si>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</si>
  <si>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</si>
  <si>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</si>
  <si>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</si>
  <si>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</si>
  <si>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</si>
  <si>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</si>
  <si>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</si>
  <si>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</si>
  <si>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</si>
  <si>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</si>
  <si>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</si>
  <si>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</si>
  <si>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</si>
  <si>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</si>
  <si>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</si>
  <si>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</si>
  <si>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</si>
  <si>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</si>
  <si>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</si>
  <si>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</si>
  <si>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</si>
  <si>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</si>
  <si>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</si>
  <si>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</si>
  <si>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</si>
  <si>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</si>
  <si>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</si>
  <si>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</si>
  <si>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</si>
  <si>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</si>
  <si>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</si>
  <si>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</si>
  <si>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</si>
  <si>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</si>
  <si>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</si>
  <si>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</si>
  <si>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</si>
  <si>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</si>
  <si>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</si>
  <si>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</si>
  <si>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</si>
  <si>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</si>
  <si>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</si>
  <si>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</si>
  <si>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</si>
  <si>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</si>
  <si>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</si>
  <si>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</si>
  <si>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</si>
  <si>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</si>
  <si>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</si>
  <si>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</si>
  <si>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</si>
  <si>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</si>
  <si>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</si>
  <si>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</si>
  <si>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</si>
  <si>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</si>
  <si>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</si>
  <si>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</si>
  <si>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</si>
  <si>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</si>
  <si>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</si>
  <si>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</si>
  <si>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</si>
  <si>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</si>
  <si>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</si>
  <si>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</si>
  <si>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</si>
  <si>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</si>
  <si>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</si>
  <si>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</si>
  <si>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</si>
  <si>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</si>
  <si>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</si>
  <si>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</si>
  <si>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</si>
  <si>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</si>
  <si>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</si>
  <si>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</si>
  <si>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</si>
  <si>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</si>
  <si>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</si>
  <si>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</si>
  <si>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</si>
  <si>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</si>
  <si>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</si>
  <si>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</si>
  <si>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</si>
  <si>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</si>
  <si>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</si>
  <si>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</si>
  <si>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</si>
  <si>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</si>
  <si>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</si>
  <si>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</si>
  <si>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</si>
  <si>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</si>
  <si>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</si>
  <si>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</si>
  <si>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</si>
  <si>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</si>
  <si>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</si>
  <si>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</si>
  <si>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</si>
  <si>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</si>
  <si>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</si>
  <si>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</si>
  <si>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</si>
  <si>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</si>
  <si>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</si>
  <si>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</si>
  <si>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</si>
  <si>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</si>
  <si>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</si>
  <si>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</si>
  <si>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</si>
  <si>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</si>
  <si>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</si>
  <si>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</si>
  <si>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</si>
  <si>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</si>
  <si>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</si>
  <si>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</si>
  <si>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</si>
  <si>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</si>
  <si>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</si>
  <si>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</si>
  <si>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</si>
  <si>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</si>
  <si>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</si>
  <si>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</si>
  <si>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</si>
  <si>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</si>
  <si>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</si>
  <si>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</si>
  <si>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</si>
  <si>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</si>
  <si>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</si>
  <si>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</si>
  <si>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</si>
  <si>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</si>
  <si>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</si>
  <si>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</si>
  <si>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</si>
  <si>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</si>
  <si>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</si>
  <si>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</si>
  <si>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</si>
  <si>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</si>
  <si>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</si>
  <si>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</si>
  <si>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</si>
  <si>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</si>
  <si>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</si>
  <si>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</si>
  <si>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</si>
  <si>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</si>
  <si>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</si>
  <si>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</si>
  <si>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</si>
  <si>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</si>
  <si>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</si>
  <si>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</si>
  <si>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</si>
  <si>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</si>
  <si>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</si>
  <si>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</si>
  <si>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</si>
  <si>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</si>
  <si>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</si>
  <si>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</si>
  <si>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</si>
  <si>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</si>
  <si>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</si>
  <si>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</si>
  <si>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</si>
  <si>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</si>
  <si>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</si>
  <si>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</si>
  <si>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</si>
  <si>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</si>
  <si>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</si>
  <si>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</si>
  <si>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</si>
  <si>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</si>
  <si>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</si>
  <si>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</si>
  <si>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</si>
  <si>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</si>
  <si>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</si>
  <si>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</si>
  <si>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</si>
  <si>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</si>
  <si>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</si>
  <si>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</si>
  <si>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</si>
  <si>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</si>
  <si>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</si>
  <si>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</si>
  <si>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</si>
  <si>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</si>
  <si>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</si>
  <si>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</si>
  <si>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</si>
  <si>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</si>
  <si>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</si>
  <si>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</si>
  <si>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</si>
  <si>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</si>
  <si>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</si>
  <si>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</si>
  <si>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</si>
  <si>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</si>
  <si>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</si>
  <si>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</si>
  <si>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</si>
  <si>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</si>
  <si>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</si>
  <si>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</si>
  <si>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</si>
  <si>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</si>
  <si>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</si>
  <si>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</si>
  <si>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</si>
  <si>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</si>
  <si>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</si>
  <si>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</si>
  <si>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</si>
  <si>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</si>
  <si>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</si>
  <si>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</si>
  <si>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</si>
  <si>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</si>
  <si>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</si>
  <si>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</si>
  <si>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</si>
  <si>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</si>
  <si>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</si>
  <si>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</si>
  <si>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</si>
  <si>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</si>
  <si>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</si>
  <si>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</si>
  <si>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</si>
  <si>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</si>
  <si>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</si>
  <si>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</si>
  <si>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</si>
  <si>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</si>
  <si>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</si>
  <si>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</si>
  <si>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</si>
  <si>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</si>
  <si>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</si>
  <si>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</si>
  <si>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</si>
  <si>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</si>
  <si>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</si>
  <si>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</si>
  <si>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</si>
  <si>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</si>
  <si>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</si>
  <si>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</si>
  <si>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</si>
  <si>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</si>
  <si>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</si>
  <si>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</si>
  <si>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</si>
  <si>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</si>
  <si>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</si>
  <si>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</si>
  <si>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</si>
  <si>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</si>
  <si>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</si>
  <si>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</si>
  <si>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</si>
  <si>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</si>
  <si>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</si>
  <si>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</si>
  <si>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</si>
  <si>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</si>
  <si>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</si>
  <si>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</si>
  <si>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</si>
  <si>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</si>
  <si>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</si>
  <si>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</si>
  <si>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</si>
  <si>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</si>
  <si>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</si>
  <si>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</si>
  <si>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</si>
  <si>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</si>
  <si>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</si>
  <si>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</si>
  <si>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</si>
  <si>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</si>
  <si>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</si>
  <si>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</si>
  <si>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</si>
  <si>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</si>
  <si>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</si>
  <si>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</si>
  <si>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</si>
  <si>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</si>
  <si>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</si>
  <si>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</si>
  <si>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</si>
  <si>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</si>
  <si>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</si>
  <si>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</si>
  <si>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</si>
  <si>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</si>
  <si>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</si>
  <si>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</si>
  <si>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</si>
  <si>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</si>
  <si>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</si>
  <si>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</si>
  <si>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</si>
  <si>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</si>
  <si>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</si>
  <si>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</si>
  <si>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</si>
  <si>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</si>
  <si>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</si>
  <si>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</si>
  <si>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</si>
  <si>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</si>
  <si>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</si>
  <si>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</si>
  <si>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</si>
  <si>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</si>
  <si>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</si>
  <si>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</si>
  <si>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</si>
  <si>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</si>
  <si>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</si>
  <si>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</si>
  <si>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</si>
  <si>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</si>
  <si>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</si>
  <si>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</si>
  <si>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</si>
  <si>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</si>
  <si>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</si>
  <si>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</si>
  <si>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</si>
  <si>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</si>
  <si>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</si>
  <si>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</si>
  <si>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</si>
  <si>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</si>
  <si>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</si>
  <si>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</si>
  <si>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</si>
  <si>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</si>
  <si>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</si>
  <si>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</si>
  <si>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</si>
  <si>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</si>
  <si>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</si>
  <si>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</si>
  <si>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</si>
  <si>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</si>
  <si>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</si>
  <si>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</si>
  <si>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</si>
  <si>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</si>
  <si>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</si>
  <si>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</si>
  <si>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</si>
  <si>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</si>
  <si>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</si>
  <si>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</si>
  <si>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</si>
  <si>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</si>
  <si>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</si>
  <si>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</si>
  <si>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</si>
  <si>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</si>
  <si>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</si>
  <si>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</si>
  <si>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</si>
  <si>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</si>
  <si>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</si>
  <si>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</si>
  <si>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</si>
  <si>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</si>
  <si>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</si>
  <si>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</si>
  <si>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</si>
  <si>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</si>
  <si>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</si>
  <si>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</si>
  <si>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</si>
  <si>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</si>
  <si>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</si>
  <si>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</si>
  <si>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</si>
  <si>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</si>
  <si>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</si>
  <si>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</si>
  <si>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</si>
  <si>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</si>
  <si>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</si>
  <si>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</si>
  <si>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</si>
  <si>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</si>
  <si>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</si>
  <si>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</si>
  <si>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</si>
  <si>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</si>
  <si>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</si>
  <si>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</si>
  <si>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</si>
  <si>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</si>
  <si>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</si>
  <si>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</si>
  <si>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</si>
  <si>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</si>
  <si>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</si>
  <si>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</si>
  <si>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</si>
  <si>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</si>
  <si>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</si>
  <si>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</si>
  <si>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</si>
  <si>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</si>
  <si>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</si>
  <si>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</si>
  <si>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</si>
  <si>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</si>
  <si>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</si>
  <si>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</si>
  <si>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</si>
  <si>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</si>
  <si>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</si>
  <si>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</si>
  <si>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</si>
  <si>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</si>
  <si>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</si>
  <si>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</si>
  <si>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</si>
  <si>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</si>
  <si>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</si>
  <si>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</si>
  <si>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</si>
  <si>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</si>
  <si>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</si>
  <si>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</si>
  <si>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</si>
  <si>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</si>
  <si>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</si>
  <si>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</si>
  <si>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</si>
  <si>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</si>
  <si>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</si>
  <si>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</si>
  <si>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</si>
  <si>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</si>
  <si>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</si>
  <si>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</si>
  <si>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</si>
  <si>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</si>
  <si>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</si>
  <si>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</si>
  <si>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</si>
  <si>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</si>
  <si>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</si>
  <si>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</si>
  <si>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</si>
  <si>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</si>
  <si>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</si>
  <si>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</si>
  <si>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</si>
  <si>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</si>
  <si>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</si>
  <si>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</si>
  <si>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</si>
  <si>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</si>
  <si>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</si>
  <si>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</si>
  <si>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</si>
  <si>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</si>
  <si>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</si>
  <si>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</si>
  <si>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</si>
  <si>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</si>
  <si>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</si>
  <si>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</si>
  <si>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</si>
  <si>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</si>
  <si>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</si>
  <si>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</si>
  <si>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</si>
  <si>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</si>
  <si>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</si>
  <si>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</si>
  <si>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</si>
  <si>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</si>
  <si>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</si>
  <si>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</si>
  <si>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</si>
  <si>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</si>
  <si>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</si>
  <si>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</si>
  <si>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</si>
  <si>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</si>
  <si>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</si>
  <si>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</si>
  <si>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</si>
  <si>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</si>
  <si>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</si>
  <si>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</si>
  <si>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</si>
  <si>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</si>
  <si>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</si>
  <si>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</si>
  <si>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</si>
  <si>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</si>
  <si>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</si>
  <si>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</si>
  <si>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</si>
  <si>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</si>
  <si>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</si>
  <si>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</si>
  <si>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</si>
  <si>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</si>
  <si>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</si>
  <si>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</si>
  <si>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</si>
  <si>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</si>
  <si>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</si>
  <si>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</si>
  <si>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</si>
  <si>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</si>
  <si>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</si>
  <si>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</si>
  <si>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</si>
  <si>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</si>
  <si>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</si>
  <si>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</si>
  <si>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</si>
  <si>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</si>
  <si>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</si>
  <si>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</si>
  <si>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</si>
  <si>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</si>
  <si>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</si>
  <si>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</si>
  <si>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</si>
  <si>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</si>
  <si>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</si>
  <si>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</si>
  <si>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</si>
  <si>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</si>
  <si>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</si>
  <si>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</si>
  <si>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</si>
  <si>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</si>
  <si>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</si>
  <si>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</si>
  <si>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</si>
  <si>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</si>
  <si>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</si>
  <si>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</si>
  <si>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</si>
  <si>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</si>
  <si>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</si>
  <si>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</si>
  <si>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</si>
  <si>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</si>
  <si>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</si>
  <si>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</si>
  <si>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</si>
  <si>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</si>
  <si>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</si>
  <si>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</si>
  <si>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</si>
  <si>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</si>
  <si>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</si>
  <si>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</si>
  <si>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</si>
  <si>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</si>
  <si>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</si>
  <si>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</si>
  <si>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</si>
  <si>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</si>
  <si>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</si>
  <si>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</si>
  <si>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</si>
  <si>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</si>
  <si>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</si>
  <si>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</si>
  <si>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</si>
  <si>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</si>
  <si>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</si>
  <si>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</si>
  <si>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</si>
  <si>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</si>
  <si>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</si>
  <si>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</si>
  <si>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</si>
  <si>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</si>
  <si>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</si>
  <si>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</si>
  <si>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</si>
  <si>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</si>
  <si>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</si>
  <si>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</si>
  <si>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</si>
  <si>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</si>
  <si>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</si>
  <si>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</si>
  <si>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</si>
  <si>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</si>
  <si>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</si>
  <si>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</si>
  <si>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</si>
  <si>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</si>
  <si>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</si>
  <si>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</si>
  <si>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</si>
  <si>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</si>
  <si>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</si>
  <si>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</si>
  <si>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</si>
  <si>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</si>
  <si>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</si>
  <si>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</si>
  <si>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</si>
  <si>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</si>
  <si>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</si>
  <si>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</si>
  <si>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</si>
  <si>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</si>
  <si>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</si>
  <si>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</si>
  <si>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</si>
  <si>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</si>
  <si>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</si>
  <si>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</si>
  <si>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</si>
  <si>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</si>
  <si>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</si>
  <si>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</si>
  <si>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</si>
  <si>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</si>
  <si>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</si>
  <si>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</si>
  <si>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</si>
  <si>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</si>
  <si>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</si>
  <si>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</si>
  <si>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</si>
  <si>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</si>
  <si>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</si>
  <si>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</si>
  <si>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</si>
  <si>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</si>
  <si>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</si>
  <si>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</si>
  <si>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</si>
  <si>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</si>
  <si>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</si>
  <si>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</si>
  <si>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</si>
  <si>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</si>
  <si>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</si>
  <si>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</si>
  <si>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</si>
  <si>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</si>
  <si>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</si>
  <si>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</si>
  <si>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</si>
  <si>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</si>
  <si>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</si>
  <si>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</si>
  <si>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</si>
  <si>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</si>
  <si>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</si>
  <si>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</si>
  <si>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</si>
  <si>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</si>
  <si>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</si>
  <si>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</si>
  <si>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</si>
  <si>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</si>
  <si>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</si>
  <si>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</si>
  <si>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</si>
  <si>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</si>
  <si>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</si>
  <si>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</si>
  <si>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</si>
  <si>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</si>
  <si>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</si>
  <si>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</si>
  <si>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</si>
  <si>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</si>
  <si>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</si>
  <si>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</si>
  <si>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</si>
  <si>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</si>
  <si>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</si>
  <si>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</si>
  <si>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</si>
  <si>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</si>
  <si>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</si>
  <si>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</si>
  <si>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</si>
  <si>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</si>
  <si>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</si>
  <si>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</si>
  <si>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</si>
  <si>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</si>
  <si>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</si>
  <si>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</si>
  <si>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</si>
  <si>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</si>
  <si>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</si>
  <si>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</si>
  <si>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</si>
  <si>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</si>
  <si>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</si>
  <si>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</si>
  <si>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</si>
  <si>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</si>
  <si>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</si>
  <si>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</si>
  <si>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</si>
  <si>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</si>
  <si>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</si>
  <si>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</si>
  <si>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</si>
  <si>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</si>
  <si>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</si>
  <si>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</si>
  <si>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</si>
  <si>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</si>
  <si>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</si>
  <si>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</si>
  <si>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</si>
  <si>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</si>
  <si>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</si>
  <si>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</si>
  <si>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</si>
  <si>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</si>
  <si>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</si>
  <si>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</si>
  <si>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</si>
  <si>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</si>
  <si>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</si>
  <si>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</si>
  <si>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</si>
  <si>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</si>
  <si>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</si>
  <si>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</si>
  <si>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</si>
  <si>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</si>
  <si>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</si>
  <si>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</si>
  <si>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</si>
  <si>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</si>
  <si>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</si>
  <si>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</si>
  <si>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</si>
  <si>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</si>
  <si>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</si>
  <si>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</si>
  <si>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</si>
  <si>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</si>
  <si>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</si>
  <si>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</si>
  <si>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</si>
  <si>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</si>
  <si>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</si>
  <si>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</si>
  <si>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</si>
  <si>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</si>
  <si>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</si>
  <si>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</si>
  <si>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</si>
  <si>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</si>
  <si>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</si>
  <si>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</si>
  <si>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</si>
  <si>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</si>
  <si>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</si>
  <si>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</si>
  <si>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</si>
  <si>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</si>
  <si>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</si>
  <si>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</si>
  <si>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</si>
  <si>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</si>
  <si>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</si>
  <si>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</si>
  <si>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</si>
  <si>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</si>
  <si>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</si>
  <si>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</si>
  <si>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</si>
  <si>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</si>
  <si>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</si>
  <si>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</si>
  <si>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</si>
  <si>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</si>
  <si>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</si>
  <si>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</si>
  <si>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</si>
  <si>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</si>
  <si>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</si>
  <si>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</si>
  <si>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</si>
  <si>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</si>
  <si>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</si>
  <si>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</si>
  <si>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</si>
  <si>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</si>
  <si>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</si>
  <si>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</si>
  <si>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</si>
  <si>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</si>
  <si>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</si>
  <si>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</si>
  <si>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</si>
  <si>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</si>
  <si>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</si>
  <si>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</si>
  <si>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</si>
  <si>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</si>
  <si>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</si>
  <si>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</si>
  <si>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</si>
  <si>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</si>
  <si>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</si>
  <si>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</si>
  <si>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</si>
  <si>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</si>
  <si>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</si>
  <si>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</si>
  <si>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</si>
  <si>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</si>
  <si>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</si>
  <si>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</si>
  <si>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</si>
  <si>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</si>
  <si>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</si>
  <si>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</si>
  <si>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</si>
  <si>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</si>
  <si>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</si>
  <si>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</si>
  <si>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</si>
  <si>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</si>
  <si>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</si>
  <si>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</si>
  <si>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</si>
  <si>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</si>
  <si>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</si>
  <si>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</si>
  <si>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</si>
  <si>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</si>
  <si>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</si>
  <si>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</si>
  <si>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</si>
  <si>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</si>
  <si>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</si>
  <si>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</si>
  <si>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</si>
  <si>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</si>
  <si>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</si>
  <si>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</si>
  <si>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</si>
  <si>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</si>
  <si>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</si>
  <si>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</si>
  <si>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</si>
  <si>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</si>
  <si>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</si>
  <si>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</si>
  <si>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</si>
  <si>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</si>
  <si>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</si>
  <si>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</si>
  <si>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</si>
  <si>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</si>
  <si>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</si>
  <si>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</si>
  <si>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</si>
  <si>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</si>
  <si>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</si>
  <si>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</si>
  <si>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</si>
  <si>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</si>
  <si>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</si>
  <si>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</si>
  <si>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</si>
  <si>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</si>
  <si>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</si>
  <si>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</si>
  <si>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</si>
  <si>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</si>
  <si>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</si>
  <si>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</si>
  <si>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</si>
  <si>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</si>
  <si>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</si>
  <si>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</si>
  <si>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</si>
  <si>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</si>
  <si>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</si>
  <si>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</si>
  <si>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</si>
  <si>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</si>
  <si>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</si>
  <si>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</si>
  <si>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</si>
  <si>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</si>
  <si>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</si>
  <si>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</si>
  <si>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</si>
  <si>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</si>
  <si>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</si>
  <si>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</si>
  <si>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</si>
  <si>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</si>
  <si>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</si>
  <si>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</si>
  <si>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</si>
  <si>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</si>
  <si>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</si>
  <si>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</si>
  <si>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</si>
  <si>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</si>
  <si>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</si>
  <si>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</si>
  <si>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</si>
  <si>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</si>
  <si>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</si>
  <si>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</si>
  <si>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</si>
  <si>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</si>
  <si>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</si>
  <si>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</si>
  <si>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</si>
  <si>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</si>
  <si>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</si>
  <si>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</si>
  <si>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</si>
  <si>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</si>
  <si>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</si>
  <si>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</si>
  <si>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</si>
  <si>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</si>
  <si>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</si>
  <si>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</si>
  <si>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</si>
  <si>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</si>
  <si>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</si>
  <si>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</si>
  <si>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</si>
  <si>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</si>
  <si>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</si>
  <si>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</si>
  <si>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</si>
  <si>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</si>
  <si>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</si>
  <si>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</si>
  <si>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</si>
  <si>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</si>
  <si>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</si>
  <si>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</si>
  <si>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</si>
  <si>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</si>
  <si>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</si>
  <si>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</si>
  <si>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</si>
  <si>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</si>
  <si>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</si>
  <si>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</si>
  <si>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</si>
  <si>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</si>
  <si>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</si>
  <si>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</si>
  <si>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</si>
  <si>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</si>
  <si>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</si>
  <si>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</si>
  <si>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</si>
  <si>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</si>
  <si>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</si>
  <si>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</si>
  <si>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</si>
  <si>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</si>
  <si>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</si>
  <si>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</si>
  <si>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</si>
  <si>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</si>
  <si>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</si>
  <si>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</si>
  <si>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</si>
  <si>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</si>
  <si>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</si>
  <si>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</si>
  <si>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</si>
  <si>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</si>
  <si>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</si>
  <si>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</si>
  <si>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</si>
  <si>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</si>
  <si>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</si>
  <si>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</si>
  <si>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</si>
  <si>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</si>
  <si>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</si>
  <si>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</si>
  <si>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</si>
  <si>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</si>
  <si>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</si>
  <si>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</si>
  <si>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</si>
  <si>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</si>
  <si>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</si>
  <si>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</si>
  <si>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</si>
  <si>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</si>
  <si>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</si>
  <si>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</si>
  <si>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</si>
  <si>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</si>
  <si>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</si>
  <si>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</si>
  <si>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</si>
  <si>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</si>
  <si>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</si>
  <si>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</si>
  <si>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</si>
  <si>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</si>
  <si>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</si>
  <si>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</si>
  <si>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</si>
  <si>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</si>
  <si>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</si>
  <si>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</si>
  <si>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</si>
  <si>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</si>
  <si>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</si>
  <si>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</si>
  <si>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</si>
  <si>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</si>
  <si>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</si>
  <si>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</si>
  <si>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</si>
  <si>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</si>
  <si>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</si>
  <si>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</si>
  <si>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</si>
  <si>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</si>
  <si>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</si>
  <si>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</si>
  <si>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</si>
  <si>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</si>
  <si>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</si>
  <si>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</si>
  <si>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</si>
  <si>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</si>
  <si>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</si>
  <si>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</si>
  <si>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</si>
  <si>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</si>
  <si>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</si>
  <si>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</si>
  <si>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</si>
  <si>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</si>
  <si>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</si>
  <si>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</si>
  <si>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</si>
  <si>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</si>
  <si>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</si>
  <si>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</si>
  <si>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</si>
  <si>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</si>
  <si>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</si>
  <si>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</si>
  <si>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</si>
  <si>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</si>
  <si>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</si>
  <si>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</si>
  <si>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</si>
  <si>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</si>
  <si>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</si>
  <si>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</si>
  <si>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</si>
  <si>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</si>
  <si>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</si>
  <si>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</si>
  <si>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</si>
  <si>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</si>
  <si>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</si>
  <si>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</si>
  <si>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</si>
  <si>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</si>
  <si>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</si>
  <si>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</si>
  <si>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</si>
  <si>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</si>
  <si>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</si>
  <si>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</si>
  <si>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</si>
  <si>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</si>
  <si>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</si>
  <si>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</si>
  <si>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</si>
  <si>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</si>
  <si>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</si>
  <si>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</si>
  <si>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</si>
  <si>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</si>
  <si>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</si>
  <si>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</si>
  <si>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</si>
  <si>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</si>
  <si>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</si>
  <si>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</si>
  <si>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</si>
  <si>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</si>
  <si>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</si>
  <si>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</si>
  <si>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</si>
  <si>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</si>
  <si>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</si>
  <si>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</si>
  <si>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</si>
  <si>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</si>
  <si>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</si>
  <si>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</si>
  <si>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</si>
  <si>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</si>
  <si>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</si>
  <si>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</si>
  <si>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</si>
  <si>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</si>
  <si>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</si>
  <si>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</si>
  <si>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</si>
  <si>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</si>
  <si>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</si>
  <si>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</si>
  <si>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</si>
  <si>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</si>
  <si>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</si>
  <si>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</si>
  <si>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</si>
  <si>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</si>
  <si>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</si>
  <si>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</si>
  <si>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</si>
  <si>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</si>
  <si>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</si>
  <si>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</si>
  <si>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</si>
  <si>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</si>
  <si>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</si>
  <si>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</si>
  <si>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</si>
  <si>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</si>
  <si>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</si>
  <si>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</si>
  <si>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</si>
  <si>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</si>
  <si>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</si>
  <si>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</si>
  <si>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</si>
  <si>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</si>
  <si>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</si>
  <si>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</si>
  <si>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</si>
  <si>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</si>
  <si>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</si>
  <si>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</si>
  <si>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</si>
  <si>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</si>
  <si>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</si>
  <si>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</si>
  <si>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</si>
  <si>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</si>
  <si>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</si>
  <si>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</si>
  <si>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</si>
  <si>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</si>
  <si>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</si>
  <si>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</si>
  <si>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</si>
  <si>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</si>
  <si>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</si>
  <si>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</si>
  <si>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</si>
  <si>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</si>
  <si>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</si>
  <si>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</si>
  <si>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</si>
  <si>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</si>
  <si>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</si>
  <si>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</si>
  <si>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</si>
  <si>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</si>
  <si>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</si>
  <si>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</si>
  <si>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</si>
  <si>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</si>
  <si>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</si>
  <si>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</si>
  <si>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</si>
  <si>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</si>
  <si>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</si>
  <si>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</si>
  <si>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</si>
  <si>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</si>
  <si>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</si>
  <si>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</si>
  <si>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</si>
  <si>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</si>
  <si>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</si>
  <si>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</si>
  <si>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</si>
  <si>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</si>
  <si>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</si>
  <si>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</si>
  <si>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</si>
  <si>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</si>
  <si>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</si>
  <si>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</si>
  <si>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</si>
  <si>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</si>
  <si>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</si>
  <si>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</si>
  <si>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</si>
  <si>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</si>
  <si>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</si>
  <si>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</si>
  <si>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</si>
  <si>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</si>
  <si>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</si>
  <si>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</si>
  <si>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</si>
  <si>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</si>
  <si>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</si>
  <si>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</si>
  <si>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</si>
  <si>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</si>
  <si>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</si>
  <si>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</si>
  <si>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</si>
  <si>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</si>
  <si>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</si>
  <si>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</si>
  <si>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</si>
  <si>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</si>
  <si>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</si>
  <si>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</si>
  <si>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</si>
  <si>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</si>
  <si>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</si>
  <si>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</si>
  <si>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</si>
  <si>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</si>
  <si>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</si>
  <si>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</si>
  <si>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</si>
  <si>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</si>
  <si>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</si>
  <si>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</si>
  <si>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</si>
  <si>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</si>
  <si>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</si>
  <si>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</si>
  <si>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</si>
  <si>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</si>
  <si>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</si>
  <si>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</si>
  <si>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</si>
  <si>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</si>
  <si>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</si>
  <si>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</si>
  <si>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</si>
  <si>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</si>
  <si>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</si>
  <si>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</si>
  <si>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</si>
  <si>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</si>
  <si>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</si>
  <si>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</si>
  <si>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</si>
  <si>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</si>
  <si>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</si>
  <si>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</si>
  <si>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</si>
  <si>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</si>
  <si>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</si>
  <si>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</si>
  <si>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</si>
  <si>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</si>
  <si>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</si>
  <si>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</si>
  <si>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</si>
  <si>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</si>
  <si>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</si>
  <si>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</si>
  <si>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</si>
  <si>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</si>
  <si>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</si>
  <si>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</si>
  <si>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</si>
  <si>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</si>
  <si>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</si>
  <si>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</si>
  <si>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</si>
  <si>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</si>
  <si>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</si>
  <si>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</si>
  <si>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</si>
  <si>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</si>
  <si>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</si>
  <si>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</si>
  <si>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</si>
  <si>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</si>
  <si>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</si>
  <si>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</si>
  <si>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</si>
  <si>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</si>
  <si>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</si>
  <si>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</si>
  <si>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</si>
  <si>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</si>
  <si>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</si>
  <si>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</si>
  <si>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</si>
  <si>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</si>
  <si>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</si>
  <si>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</si>
  <si>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</si>
  <si>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</si>
  <si>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</si>
  <si>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</si>
  <si>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</si>
  <si>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</si>
  <si>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</si>
  <si>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</si>
  <si>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</si>
  <si>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</si>
  <si>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</si>
  <si>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</si>
  <si>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</si>
  <si>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</si>
  <si>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</si>
  <si>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</si>
  <si>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</si>
  <si>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</si>
  <si>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</si>
  <si>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</si>
  <si>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</si>
  <si>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</si>
  <si>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</si>
  <si>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</si>
  <si>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</si>
  <si>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</si>
  <si>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</si>
  <si>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</si>
  <si>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</si>
  <si>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</si>
  <si>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</si>
  <si>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</si>
  <si>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</si>
  <si>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</si>
  <si>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</si>
  <si>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</si>
  <si>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</si>
  <si>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</si>
  <si>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</si>
  <si>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</si>
  <si>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</si>
  <si>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</si>
  <si>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</si>
  <si>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</si>
  <si>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</si>
  <si>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</si>
  <si>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</si>
  <si>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</si>
  <si>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</si>
  <si>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</si>
  <si>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</si>
  <si>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</si>
  <si>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</si>
  <si>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</si>
  <si>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</si>
  <si>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</si>
  <si>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</si>
  <si>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</si>
  <si>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</si>
  <si>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</si>
  <si>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</si>
  <si>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</si>
  <si>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</si>
  <si>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</si>
  <si>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</si>
  <si>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</si>
  <si>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</si>
  <si>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</si>
  <si>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</si>
  <si>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</si>
  <si>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</si>
  <si>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</si>
  <si>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</si>
  <si>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</si>
  <si>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</si>
  <si>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</si>
  <si>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</si>
  <si>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</si>
  <si>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</si>
  <si>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</si>
  <si>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</si>
  <si>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</si>
  <si>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</si>
  <si>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</si>
  <si>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</si>
  <si>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</si>
  <si>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</si>
  <si>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</si>
  <si>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</si>
  <si>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</si>
  <si>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</si>
  <si>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</si>
  <si>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</si>
  <si>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</si>
  <si>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</si>
  <si>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</si>
  <si>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</si>
  <si>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</si>
  <si>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</si>
  <si>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</si>
  <si>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</si>
  <si>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</si>
  <si>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</si>
  <si>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</si>
  <si>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</si>
  <si>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</si>
  <si>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</si>
  <si>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</si>
  <si>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</si>
  <si>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</si>
  <si>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</si>
  <si>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</si>
  <si>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</si>
  <si>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</si>
  <si>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</si>
  <si>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</si>
  <si>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</si>
  <si>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</si>
  <si>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</si>
  <si>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</si>
  <si>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</si>
  <si>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</si>
  <si>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</si>
  <si>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</si>
  <si>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</si>
  <si>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</si>
  <si>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</si>
  <si>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</si>
  <si>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</si>
  <si>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</si>
  <si>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</si>
  <si>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</si>
  <si>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</si>
  <si>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</si>
  <si>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</si>
  <si>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</si>
  <si>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</si>
  <si>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</si>
  <si>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</si>
  <si>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</si>
  <si>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</si>
  <si>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</si>
  <si>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</si>
  <si>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</si>
  <si>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</si>
  <si>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</si>
  <si>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</si>
  <si>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</si>
  <si>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</si>
  <si>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</si>
  <si>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</si>
  <si>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</si>
  <si>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</si>
  <si>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</si>
  <si>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</si>
  <si>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</si>
  <si>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</si>
  <si>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</si>
  <si>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</si>
  <si>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</si>
  <si>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</si>
  <si>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</si>
  <si>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</si>
  <si>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</si>
  <si>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</si>
  <si>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</si>
  <si>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</si>
  <si>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</si>
  <si>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</si>
  <si>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</si>
  <si>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</si>
  <si>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</si>
  <si>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</si>
  <si>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</si>
  <si>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</si>
  <si>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</si>
  <si>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</si>
  <si>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</si>
  <si>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</si>
  <si>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</si>
  <si>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</si>
  <si>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</si>
  <si>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</si>
  <si>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</si>
  <si>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</si>
  <si>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</si>
  <si>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</si>
  <si>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</si>
  <si>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</si>
  <si>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</si>
  <si>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</si>
  <si>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</si>
  <si>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</si>
  <si>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</si>
  <si>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</si>
  <si>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</si>
  <si>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</si>
  <si>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</si>
  <si>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</si>
  <si>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</si>
  <si>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</si>
  <si>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</si>
  <si>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</si>
  <si>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</si>
  <si>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</si>
  <si>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</si>
  <si>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</si>
  <si>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</si>
  <si>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</si>
  <si>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</si>
  <si>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</si>
  <si>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</si>
  <si>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</si>
  <si>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</si>
  <si>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</si>
  <si>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</si>
  <si>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</si>
  <si>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</si>
  <si>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</si>
  <si>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</si>
  <si>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</si>
  <si>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</si>
  <si>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</si>
  <si>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</si>
  <si>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</si>
  <si>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</si>
  <si>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</si>
  <si>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</si>
  <si>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</si>
  <si>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</si>
  <si>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</si>
  <si>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</si>
  <si>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</si>
  <si>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</si>
  <si>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</si>
  <si>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</si>
  <si>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</si>
  <si>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</si>
  <si>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</si>
  <si>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</si>
  <si>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</si>
  <si>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</si>
  <si>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</si>
  <si>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</si>
  <si>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</si>
  <si>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</si>
  <si>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</si>
  <si>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</si>
  <si>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</si>
  <si>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</si>
  <si>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</si>
  <si>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</si>
  <si>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</si>
  <si>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</si>
  <si>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</si>
  <si>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</si>
  <si>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</si>
  <si>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</si>
  <si>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</si>
  <si>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</si>
  <si>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</si>
  <si>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</si>
  <si>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</si>
  <si>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</si>
  <si>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</si>
  <si>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</si>
  <si>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</si>
  <si>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</si>
  <si>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</si>
  <si>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</si>
  <si>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</si>
  <si>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</si>
  <si>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</si>
  <si>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</si>
  <si>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</si>
  <si>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</si>
  <si>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</si>
  <si>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</si>
  <si>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</si>
  <si>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</si>
  <si>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</si>
  <si>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</si>
  <si>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</si>
  <si>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</si>
  <si>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</si>
  <si>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</si>
  <si>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</si>
  <si>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</si>
  <si>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</si>
  <si>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</si>
  <si>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</si>
  <si>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</si>
  <si>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</si>
  <si>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</si>
  <si>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</si>
  <si>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</si>
  <si>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</si>
  <si>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</si>
  <si>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</si>
  <si>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</si>
  <si>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</si>
  <si>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</si>
  <si>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</si>
  <si>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</si>
  <si>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</si>
  <si>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</si>
  <si>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</si>
  <si>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</si>
  <si>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</si>
  <si>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</si>
  <si>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</si>
  <si>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</si>
  <si>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</si>
  <si>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</si>
  <si>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</si>
  <si>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</si>
  <si>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</si>
  <si>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</si>
  <si>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</si>
  <si>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</si>
  <si>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</si>
  <si>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</si>
  <si>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</si>
  <si>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</si>
  <si>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</si>
  <si>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</si>
  <si>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</si>
  <si>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</si>
  <si>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</si>
  <si>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</si>
  <si>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</si>
  <si>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</si>
  <si>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</si>
  <si>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</si>
  <si>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</si>
  <si>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</si>
  <si>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</si>
  <si>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</si>
  <si>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</si>
  <si>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</si>
  <si>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</si>
  <si>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</si>
  <si>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</si>
  <si>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</si>
  <si>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</si>
  <si>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</si>
  <si>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</si>
  <si>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</si>
  <si>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</si>
  <si>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</si>
  <si>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</si>
  <si>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</si>
  <si>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</si>
  <si>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</si>
  <si>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</si>
  <si>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</si>
  <si>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</si>
  <si>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</si>
  <si>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</si>
  <si>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</si>
  <si>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</si>
  <si>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</si>
  <si>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</si>
  <si>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</si>
  <si>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</si>
  <si>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</si>
  <si>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</si>
  <si>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</si>
  <si>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</si>
  <si>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</si>
  <si>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</si>
  <si>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</si>
  <si>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</si>
  <si>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</si>
  <si>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</si>
  <si>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</si>
  <si>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</si>
  <si>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</si>
  <si>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</si>
  <si>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</si>
  <si>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</si>
  <si>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</si>
  <si>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</si>
  <si>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</si>
  <si>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</si>
  <si>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</si>
  <si>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</si>
  <si>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</si>
  <si>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</si>
  <si>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</si>
  <si>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</si>
  <si>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</si>
  <si>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</si>
  <si>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</si>
  <si>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</si>
  <si>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</si>
  <si>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</si>
  <si>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</si>
  <si>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</si>
  <si>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</si>
  <si>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</si>
  <si>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</si>
  <si>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</si>
  <si>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</si>
  <si>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</si>
  <si>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</si>
  <si>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</si>
  <si>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</si>
  <si>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</si>
  <si>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</si>
  <si>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</si>
  <si>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</si>
  <si>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</si>
  <si>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</si>
  <si>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</si>
  <si>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</si>
  <si>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</si>
  <si>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</si>
  <si>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</si>
  <si>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</si>
  <si>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</si>
  <si>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</si>
  <si>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</si>
  <si>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</si>
  <si>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</si>
  <si>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</si>
  <si>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</si>
  <si>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</si>
  <si>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</si>
  <si>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</si>
  <si>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</si>
  <si>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</si>
  <si>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</si>
  <si>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</si>
  <si>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</si>
  <si>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</si>
  <si>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</si>
  <si>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</si>
  <si>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</si>
  <si>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</si>
  <si>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</si>
  <si>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</si>
  <si>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</si>
  <si>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</si>
  <si>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</si>
  <si>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</si>
  <si>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</si>
  <si>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</si>
  <si>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</si>
  <si>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</si>
  <si>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</si>
  <si>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</si>
  <si>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</si>
  <si>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</si>
  <si>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</si>
  <si>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</si>
  <si>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</si>
  <si>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</si>
  <si>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</si>
  <si>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</si>
  <si>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</si>
  <si>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</si>
  <si>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</si>
  <si>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</si>
  <si>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</si>
  <si>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</si>
  <si>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</si>
  <si>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</si>
  <si>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</si>
  <si>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</si>
  <si>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</si>
  <si>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</si>
  <si>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</si>
  <si>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</si>
  <si>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</si>
  <si>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</si>
  <si>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</si>
  <si>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</si>
  <si>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</si>
  <si>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</si>
  <si>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</si>
  <si>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</si>
  <si>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</si>
  <si>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</si>
  <si>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</si>
  <si>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</si>
  <si>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</si>
  <si>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</si>
  <si>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</si>
  <si>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</si>
  <si>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</si>
  <si>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</si>
  <si>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</si>
  <si>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</si>
  <si>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</si>
  <si>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</si>
  <si>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</si>
  <si>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</si>
  <si>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</si>
  <si>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</si>
  <si>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</si>
  <si>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</si>
  <si>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</si>
  <si>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</si>
  <si>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</si>
  <si>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</si>
  <si>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</si>
  <si>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</si>
  <si>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</si>
  <si>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</si>
  <si>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</si>
  <si>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</si>
  <si>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</si>
  <si>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</si>
  <si>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</si>
  <si>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</si>
  <si>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</si>
  <si>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</si>
  <si>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</si>
  <si>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</si>
  <si>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</si>
  <si>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</si>
  <si>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</si>
  <si>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</si>
  <si>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</si>
  <si>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</si>
  <si>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</si>
  <si>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</si>
  <si>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</si>
  <si>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</si>
  <si>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</si>
  <si>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</si>
  <si>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</si>
  <si>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</si>
  <si>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</si>
  <si>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</si>
  <si>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</si>
  <si>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</si>
  <si>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</si>
  <si>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</si>
  <si>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</si>
  <si>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</si>
  <si>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</si>
  <si>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</si>
  <si>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</si>
  <si>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</si>
  <si>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</si>
  <si>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</si>
  <si>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</si>
  <si>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</si>
  <si>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</si>
  <si>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</si>
  <si>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</si>
  <si>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</si>
  <si>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</si>
  <si>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</si>
  <si>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</si>
  <si>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</si>
  <si>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</si>
  <si>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</si>
  <si>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</si>
  <si>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</si>
  <si>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</si>
  <si>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</si>
  <si>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</si>
  <si>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</si>
  <si>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</si>
  <si>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</si>
  <si>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</si>
  <si>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</si>
  <si>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</si>
  <si>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</si>
  <si>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</si>
  <si>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</si>
  <si>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</si>
  <si>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</si>
  <si>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</si>
  <si>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</si>
  <si>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</si>
  <si>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</si>
  <si>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</si>
  <si>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</si>
  <si>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</si>
  <si>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</si>
  <si>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</si>
  <si>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</si>
  <si>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</si>
  <si>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</si>
  <si>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</si>
  <si>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</si>
  <si>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</si>
  <si>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</si>
  <si>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</si>
  <si>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</si>
  <si>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</si>
  <si>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</si>
  <si>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</si>
  <si>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</si>
  <si>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</si>
  <si>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</si>
  <si>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</si>
  <si>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</si>
  <si>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</si>
  <si>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</si>
  <si>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</si>
  <si>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</si>
  <si>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</si>
  <si>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</si>
  <si>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</si>
  <si>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</si>
  <si>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</si>
  <si>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</si>
  <si>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</si>
  <si>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</si>
  <si>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</si>
  <si>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</si>
  <si>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</si>
  <si>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</si>
  <si>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</si>
  <si>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</si>
  <si>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</si>
  <si>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</si>
  <si>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</si>
  <si>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</si>
  <si>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</si>
  <si>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</si>
  <si>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</si>
  <si>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</si>
  <si>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</si>
  <si>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</si>
  <si>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</si>
  <si>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</si>
  <si>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</si>
  <si>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</si>
  <si>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</si>
  <si>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</si>
  <si>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</si>
  <si>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</si>
  <si>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</si>
  <si>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</si>
  <si>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</si>
  <si>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</si>
  <si>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</si>
  <si>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</si>
  <si>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</si>
  <si>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</si>
  <si>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</si>
  <si>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</si>
  <si>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</si>
  <si>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</si>
  <si>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</si>
  <si>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</si>
  <si>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</si>
  <si>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</si>
  <si>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</si>
  <si>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</si>
  <si>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</si>
  <si>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</si>
  <si>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</si>
  <si>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</si>
  <si>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</si>
  <si>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</si>
  <si>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</si>
  <si>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</si>
  <si>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</si>
  <si>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</si>
  <si>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</si>
  <si>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</si>
  <si>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</si>
  <si>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</si>
  <si>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</si>
  <si>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</si>
  <si>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</si>
  <si>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</si>
  <si>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</si>
  <si>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</si>
  <si>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</si>
  <si>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</si>
  <si>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</si>
  <si>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</si>
  <si>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</si>
  <si>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</si>
  <si>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</si>
  <si>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</si>
  <si>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</si>
  <si>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</si>
  <si>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</si>
  <si>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</si>
  <si>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</si>
  <si>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</si>
  <si>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</si>
  <si>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</si>
  <si>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</si>
  <si>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</si>
  <si>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</si>
  <si>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</si>
  <si>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</si>
  <si>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</si>
  <si>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</si>
  <si>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</si>
  <si>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</si>
  <si>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</si>
  <si>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</si>
  <si>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</si>
  <si>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</si>
  <si>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</si>
  <si>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</si>
  <si>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</si>
  <si>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</si>
  <si>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</si>
  <si>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</si>
  <si>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</si>
  <si>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</si>
  <si>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</si>
  <si>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</si>
  <si>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</si>
  <si>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</si>
  <si>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</si>
  <si>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</si>
  <si>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</si>
  <si>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</si>
  <si>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</si>
  <si>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</si>
  <si>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</si>
  <si>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</si>
  <si>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</si>
  <si>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</si>
  <si>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</si>
  <si>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</si>
  <si>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</si>
  <si>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</si>
  <si>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</si>
  <si>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</si>
  <si>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</si>
  <si>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</si>
  <si>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</si>
  <si>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</si>
  <si>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</si>
  <si>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</si>
  <si>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</si>
  <si>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</si>
  <si>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</si>
  <si>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</si>
  <si>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</si>
  <si>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</si>
  <si>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</si>
  <si>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</si>
  <si>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</si>
  <si>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</si>
  <si>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</si>
  <si>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</si>
  <si>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</si>
  <si>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</si>
  <si>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</si>
  <si>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</si>
  <si>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</si>
  <si>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</si>
  <si>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</si>
  <si>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</si>
  <si>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</si>
  <si>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</si>
  <si>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</si>
  <si>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</si>
  <si>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</si>
  <si>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</si>
  <si>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</si>
  <si>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</si>
  <si>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</si>
  <si>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</si>
  <si>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</si>
  <si>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</si>
  <si>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</si>
  <si>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</si>
  <si>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</si>
  <si>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</si>
  <si>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</si>
  <si>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</si>
  <si>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</si>
  <si>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</si>
  <si>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</si>
  <si>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</si>
  <si>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</si>
  <si>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</si>
  <si>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</si>
  <si>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</si>
  <si>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</si>
  <si>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</si>
  <si>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</si>
  <si>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</si>
  <si>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</si>
  <si>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</si>
  <si>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</si>
  <si>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</si>
  <si>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</si>
  <si>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</si>
  <si>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</si>
  <si>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</si>
  <si>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</si>
  <si>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</si>
  <si>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</si>
  <si>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</si>
  <si>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</si>
  <si>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</si>
  <si>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</si>
  <si>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</si>
  <si>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</si>
  <si>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</si>
  <si>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</si>
  <si>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</si>
  <si>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</si>
  <si>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</si>
  <si>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</si>
  <si>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</si>
  <si>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</si>
  <si>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</si>
  <si>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</si>
  <si>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</si>
  <si>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</si>
  <si>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</si>
  <si>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</si>
  <si>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</si>
  <si>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</si>
  <si>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</si>
  <si>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</si>
  <si>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</si>
  <si>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</si>
  <si>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</si>
  <si>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</si>
  <si>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</si>
  <si>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</si>
  <si>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</si>
  <si>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</si>
  <si>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</si>
  <si>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</si>
  <si>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</si>
  <si>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</si>
  <si>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</si>
  <si>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</si>
  <si>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</si>
  <si>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</si>
  <si>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</si>
  <si>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</si>
  <si>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</si>
  <si>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</si>
  <si>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</si>
  <si>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</si>
  <si>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</si>
  <si>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</si>
  <si>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</si>
  <si>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</si>
  <si>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</si>
  <si>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</si>
  <si>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</si>
  <si>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</si>
  <si>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</si>
  <si>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</si>
  <si>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</si>
  <si>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</si>
  <si>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</si>
  <si>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</si>
  <si>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</si>
  <si>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</si>
  <si>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</si>
  <si>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</si>
  <si>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</si>
  <si>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</si>
  <si>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</si>
  <si>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</si>
  <si>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</si>
  <si>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</si>
  <si>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</si>
  <si>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</si>
  <si>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</si>
  <si>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</si>
  <si>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</si>
  <si>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</si>
  <si>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</si>
  <si>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</si>
  <si>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</si>
  <si>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</si>
  <si>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</si>
  <si>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</si>
  <si>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</si>
  <si>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</si>
  <si>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</si>
  <si>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</si>
  <si>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</si>
  <si>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</si>
  <si>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</si>
  <si>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</si>
  <si>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</si>
  <si>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</si>
  <si>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</si>
  <si>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</si>
  <si>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</si>
  <si>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</si>
  <si>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</si>
  <si>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</si>
  <si>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</si>
  <si>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</si>
  <si>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</si>
  <si>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</si>
  <si>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</si>
  <si>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</si>
  <si>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</si>
  <si>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</si>
  <si>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</si>
  <si>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</si>
  <si>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</si>
  <si>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</si>
  <si>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</si>
  <si>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</si>
  <si>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</si>
  <si>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</si>
  <si>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</si>
  <si>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</si>
  <si>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</si>
  <si>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</si>
  <si>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</si>
  <si>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</si>
  <si>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</si>
  <si>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</si>
  <si>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</si>
  <si>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</si>
  <si>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</si>
  <si>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</si>
  <si>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</si>
  <si>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</si>
  <si>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</si>
  <si>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</si>
  <si>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</si>
  <si>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</si>
  <si>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</si>
  <si>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</si>
  <si>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</si>
  <si>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</si>
  <si>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</si>
  <si>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</si>
  <si>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</si>
  <si>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</si>
  <si>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</si>
  <si>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</si>
  <si>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</si>
  <si>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</si>
  <si>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</si>
  <si>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</si>
  <si>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</si>
  <si>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</si>
  <si>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</si>
  <si>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</si>
  <si>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</si>
  <si>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</si>
  <si>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</si>
  <si>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</si>
  <si>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</si>
  <si>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</si>
  <si>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</si>
  <si>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</si>
  <si>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</si>
  <si>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</si>
  <si>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</si>
  <si>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</si>
  <si>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</si>
  <si>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</si>
  <si>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</si>
  <si>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</si>
  <si>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</si>
  <si>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</si>
  <si>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</si>
  <si>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</si>
  <si>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</si>
  <si>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</si>
  <si>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</si>
  <si>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</si>
  <si>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</si>
  <si>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</si>
  <si>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</si>
  <si>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</si>
  <si>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</si>
  <si>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</si>
  <si>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</si>
  <si>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</si>
  <si>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</si>
  <si>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</si>
  <si>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</si>
  <si>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</si>
  <si>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</si>
  <si>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</si>
  <si>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</si>
  <si>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</si>
  <si>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</si>
  <si>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</si>
  <si>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</si>
  <si>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</si>
  <si>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</si>
  <si>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</si>
  <si>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</si>
  <si>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</si>
  <si>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</si>
  <si>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</si>
  <si>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</si>
  <si>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</si>
  <si>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</si>
  <si>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</si>
  <si>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</si>
  <si>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</si>
  <si>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</si>
  <si>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</si>
  <si>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</si>
  <si>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</si>
  <si>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</si>
  <si>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</si>
  <si>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</si>
  <si>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</si>
  <si>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</si>
  <si>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</si>
  <si>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</si>
  <si>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</si>
  <si>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</si>
  <si>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</si>
  <si>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</si>
  <si>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</si>
  <si>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</si>
  <si>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</si>
  <si>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</si>
  <si>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</si>
  <si>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</si>
  <si>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</si>
  <si>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</si>
  <si>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</si>
  <si>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</si>
  <si>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</si>
  <si>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</si>
  <si>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</si>
  <si>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</si>
  <si>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</si>
  <si>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</si>
  <si>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</si>
  <si>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</si>
  <si>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</si>
  <si>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</si>
  <si>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</si>
  <si>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</si>
  <si>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</si>
  <si>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</si>
  <si>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</si>
  <si>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</si>
  <si>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</si>
  <si>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</si>
  <si>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</si>
  <si>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</si>
  <si>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</si>
  <si>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</si>
  <si>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</si>
  <si>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</si>
  <si>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</si>
  <si>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</si>
  <si>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</si>
  <si>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</si>
  <si>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</si>
  <si>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</si>
  <si>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</si>
  <si>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</si>
  <si>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</si>
  <si>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</si>
  <si>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</si>
  <si>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</si>
  <si>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</si>
  <si>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</si>
  <si>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</si>
  <si>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</si>
  <si>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</si>
  <si>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</si>
  <si>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</si>
  <si>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</si>
  <si>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</si>
  <si>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</si>
  <si>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</si>
  <si>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</si>
  <si>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</si>
  <si>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</si>
  <si>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</si>
  <si>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</si>
  <si>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</si>
  <si>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</si>
  <si>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</si>
  <si>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</si>
  <si>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</si>
  <si>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</si>
  <si>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</si>
  <si>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</si>
  <si>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</si>
  <si>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</si>
  <si>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</si>
  <si>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</si>
  <si>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</si>
  <si>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</si>
  <si>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</si>
  <si>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</si>
  <si>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</si>
  <si>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</si>
  <si>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</si>
  <si>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</si>
  <si>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</si>
  <si>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</si>
  <si>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</si>
  <si>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</si>
  <si>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</si>
  <si>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</si>
  <si>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</si>
  <si>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</si>
  <si>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</si>
  <si>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</si>
  <si>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</si>
  <si>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</si>
  <si>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</si>
  <si>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</si>
  <si>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</si>
  <si>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</si>
  <si>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</si>
  <si>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</si>
  <si>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</si>
  <si>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</si>
  <si>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</si>
  <si>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</si>
  <si>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</si>
  <si>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</si>
  <si>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</si>
  <si>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</si>
  <si>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</si>
  <si>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</si>
  <si>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</si>
  <si>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</si>
  <si>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</si>
  <si>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</si>
  <si>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</si>
  <si>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</si>
  <si>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</si>
  <si>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</si>
  <si>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</si>
  <si>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</si>
  <si>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</si>
  <si>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</si>
  <si>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</si>
  <si>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</si>
  <si>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</si>
  <si>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</si>
  <si>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</si>
  <si>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</si>
  <si>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</si>
  <si>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</si>
  <si>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</si>
  <si>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</si>
  <si>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</si>
  <si>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</si>
  <si>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</si>
  <si>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</si>
  <si>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</si>
  <si>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</si>
  <si>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</si>
  <si>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</si>
  <si>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</si>
  <si>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</si>
  <si>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</si>
  <si>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</si>
  <si>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</si>
  <si>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</si>
  <si>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</si>
  <si>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</si>
  <si>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</si>
  <si>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</si>
  <si>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</si>
  <si>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</si>
  <si>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</si>
  <si>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</si>
  <si>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</si>
  <si>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</si>
  <si>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</si>
  <si>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</si>
  <si>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</si>
  <si>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</si>
  <si>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</si>
  <si>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</si>
  <si>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</si>
  <si>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</si>
  <si>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</si>
  <si>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</si>
  <si>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</si>
  <si>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</si>
  <si>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</si>
  <si>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</si>
  <si>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</si>
  <si>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</si>
  <si>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</si>
  <si>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</si>
  <si>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</si>
  <si>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</si>
  <si>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</si>
  <si>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</si>
  <si>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</si>
  <si>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</si>
  <si>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</si>
  <si>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</si>
  <si>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</si>
  <si>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</si>
  <si>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</si>
  <si>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</si>
  <si>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</si>
  <si>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</si>
  <si>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</si>
  <si>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</si>
  <si>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</si>
  <si>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</si>
  <si>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</si>
  <si>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</si>
  <si>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</si>
  <si>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</si>
  <si>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</si>
  <si>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</si>
  <si>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</si>
  <si>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</si>
  <si>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</si>
  <si>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</si>
  <si>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</si>
  <si>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</si>
  <si>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</si>
  <si>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</si>
  <si>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</si>
  <si>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</si>
  <si>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</si>
  <si>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</si>
  <si>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</si>
  <si>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</si>
  <si>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</si>
  <si>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</si>
  <si>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</si>
  <si>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</si>
  <si>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</si>
  <si>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</si>
  <si>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</si>
  <si>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</si>
  <si>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</si>
  <si>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</si>
  <si>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</si>
  <si>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</si>
  <si>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</si>
  <si>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</si>
  <si>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</si>
  <si>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</si>
  <si>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</si>
  <si>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</si>
  <si>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</si>
  <si>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</si>
  <si>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</si>
  <si>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</si>
  <si>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</si>
  <si>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</si>
  <si>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</si>
  <si>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</si>
  <si>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</si>
  <si>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</si>
  <si>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</si>
  <si>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</si>
  <si>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</si>
  <si>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</si>
  <si>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</si>
  <si>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</si>
  <si>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</si>
  <si>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</si>
  <si>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</si>
  <si>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</si>
  <si>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</si>
  <si>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</si>
  <si>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</si>
  <si>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</si>
  <si>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</si>
  <si>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</si>
  <si>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</si>
  <si>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</si>
  <si>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</si>
  <si>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</si>
  <si>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</si>
  <si>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</si>
  <si>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</si>
  <si>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</si>
  <si>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</si>
  <si>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</si>
  <si>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</si>
  <si>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</si>
  <si>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</si>
  <si>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</si>
  <si>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</si>
  <si>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</si>
  <si>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</si>
  <si>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</si>
  <si>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</si>
  <si>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</si>
  <si>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</si>
  <si>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</si>
  <si>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</si>
  <si>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</si>
  <si>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</si>
  <si>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</si>
  <si>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</si>
  <si>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</si>
  <si>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</si>
  <si>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</si>
  <si>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</si>
  <si>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</si>
  <si>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</si>
  <si>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</si>
  <si>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</si>
  <si>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</si>
  <si>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</si>
  <si>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</si>
  <si>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</si>
  <si>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</si>
  <si>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</si>
  <si>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</si>
  <si>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</si>
  <si>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</si>
  <si>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</si>
  <si>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</si>
  <si>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</si>
  <si>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</si>
  <si>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</si>
  <si>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</si>
  <si>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</si>
  <si>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</si>
  <si>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</si>
  <si>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</si>
  <si>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</si>
  <si>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</si>
  <si>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</si>
  <si>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</si>
  <si>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</si>
  <si>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</si>
  <si>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</si>
  <si>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</si>
  <si>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</si>
  <si>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</si>
  <si>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</si>
  <si>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</si>
  <si>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</si>
  <si>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</si>
  <si>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</si>
  <si>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</si>
  <si>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</si>
  <si>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</si>
  <si>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</si>
  <si>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</si>
  <si>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</si>
  <si>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</si>
  <si>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</si>
  <si>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</si>
  <si>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</si>
  <si>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</si>
  <si>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</si>
  <si>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</si>
  <si>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</si>
  <si>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</si>
  <si>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</si>
  <si>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</si>
  <si>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</si>
  <si>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</si>
  <si>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</si>
  <si>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</si>
  <si>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</si>
  <si>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</si>
  <si>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</si>
  <si>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</si>
  <si>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</si>
  <si>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</si>
  <si>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</si>
  <si>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</si>
  <si>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</si>
  <si>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</si>
  <si>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</si>
  <si>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</si>
  <si>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</si>
  <si>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</si>
  <si>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</si>
  <si>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</si>
  <si>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</si>
  <si>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</si>
  <si>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</si>
  <si>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</si>
  <si>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</si>
  <si>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</si>
  <si>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</si>
  <si>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</si>
  <si>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</si>
  <si>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</si>
  <si>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</si>
  <si>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</si>
  <si>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</si>
  <si>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</si>
  <si>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</si>
  <si>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</si>
  <si>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</si>
  <si>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</si>
  <si>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</si>
  <si>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</si>
  <si>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</si>
  <si>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</si>
  <si>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</si>
  <si>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</si>
  <si>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</si>
  <si>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</si>
  <si>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</si>
  <si>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</si>
  <si>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</si>
  <si>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</si>
  <si>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</si>
  <si>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</si>
  <si>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</si>
  <si>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</si>
  <si>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</si>
  <si>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</si>
  <si>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</si>
  <si>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</si>
  <si>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</si>
  <si>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</si>
  <si>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</si>
  <si>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</si>
  <si>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</si>
  <si>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</si>
  <si>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</si>
  <si>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</si>
  <si>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</si>
  <si>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</si>
  <si>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</si>
  <si>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</si>
  <si>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</si>
  <si>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</si>
  <si>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</si>
  <si>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</si>
  <si>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</si>
  <si>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</si>
  <si>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</si>
  <si>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</si>
  <si>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</si>
  <si>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</si>
  <si>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</si>
  <si>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</si>
  <si>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</si>
  <si>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</si>
  <si>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</si>
  <si>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</si>
  <si>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</si>
  <si>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</si>
  <si>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</si>
  <si>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</si>
  <si>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</si>
  <si>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</si>
  <si>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</si>
  <si>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</si>
  <si>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</si>
  <si>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</si>
  <si>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</si>
  <si>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</si>
  <si>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</si>
  <si>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</si>
  <si>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</si>
  <si>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</si>
  <si>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</si>
  <si>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</si>
  <si>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</si>
  <si>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</si>
  <si>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</si>
  <si>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</si>
  <si>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</si>
  <si>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</si>
  <si>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</si>
  <si>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</si>
  <si>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</si>
  <si>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</si>
  <si>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</si>
  <si>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</si>
  <si>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</si>
  <si>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</si>
  <si>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</si>
  <si>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</si>
  <si>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</si>
  <si>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</si>
  <si>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</si>
  <si>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</si>
  <si>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</si>
  <si>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</si>
  <si>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</si>
  <si>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</si>
  <si>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</si>
  <si>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</si>
  <si>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</si>
  <si>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</si>
  <si>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</si>
  <si>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</si>
  <si>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</si>
  <si>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</si>
  <si>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</si>
  <si>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</si>
  <si>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</si>
  <si>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</si>
  <si>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</si>
  <si>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</si>
  <si>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</si>
  <si>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</si>
  <si>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</si>
  <si>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</si>
  <si>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</si>
  <si>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</si>
  <si>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</si>
  <si>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</si>
  <si>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</si>
  <si>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</si>
  <si>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</si>
  <si>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</si>
  <si>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</si>
  <si>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</si>
  <si>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</si>
  <si>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</si>
  <si>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</si>
  <si>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</si>
  <si>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</si>
  <si>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</si>
  <si>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</si>
  <si>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</si>
  <si>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</si>
  <si>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</si>
  <si>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</si>
  <si>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</si>
  <si>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</si>
  <si>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</si>
  <si>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</si>
  <si>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</si>
  <si>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</si>
  <si>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</si>
  <si>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</si>
  <si>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</si>
  <si>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</si>
  <si>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</si>
  <si>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</si>
  <si>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</si>
  <si>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</si>
  <si>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</si>
  <si>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</si>
  <si>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</si>
  <si>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</si>
  <si>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</si>
  <si>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</si>
  <si>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</si>
  <si>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</si>
  <si>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</si>
  <si>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</si>
  <si>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</si>
  <si>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</si>
  <si>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</si>
  <si>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</si>
  <si>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</si>
  <si>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</si>
  <si>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</si>
  <si>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</si>
  <si>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</si>
  <si>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</si>
  <si>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</si>
  <si>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</si>
  <si>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</si>
  <si>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</si>
  <si>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</si>
  <si>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</si>
  <si>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</si>
  <si>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</si>
  <si>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</si>
  <si>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</si>
  <si>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</si>
  <si>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</si>
  <si>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</si>
  <si>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</si>
  <si>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</si>
  <si>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</si>
  <si>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</si>
  <si>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</si>
  <si>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</si>
  <si>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</si>
  <si>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</si>
  <si>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</si>
  <si>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</si>
  <si>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</si>
  <si>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</si>
  <si>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</si>
  <si>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</si>
  <si>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</si>
  <si>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</si>
  <si>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</si>
  <si>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</si>
  <si>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</si>
  <si>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</si>
  <si>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</si>
  <si>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</si>
  <si>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</si>
  <si>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</si>
  <si>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</si>
  <si>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</si>
  <si>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</si>
  <si>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</si>
  <si>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</si>
  <si>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</si>
  <si>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</si>
  <si>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</si>
  <si>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</si>
  <si>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</si>
  <si>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</si>
  <si>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</si>
  <si>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</si>
  <si>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</si>
  <si>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</si>
  <si>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</si>
  <si>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</si>
  <si>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</si>
  <si>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</si>
  <si>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</si>
  <si>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</si>
  <si>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</si>
  <si>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</si>
  <si>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</si>
  <si>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</si>
  <si>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</si>
  <si>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</si>
  <si>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</si>
  <si>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</si>
  <si>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</si>
  <si>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</si>
  <si>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</si>
  <si>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</si>
  <si>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</si>
  <si>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</si>
  <si>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</si>
  <si>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</si>
  <si>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</si>
  <si>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</si>
  <si>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</si>
  <si>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</si>
  <si>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</si>
  <si>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</si>
  <si>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</si>
  <si>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</si>
  <si>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</si>
  <si>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</si>
  <si>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</si>
  <si>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</si>
  <si>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</si>
  <si>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</si>
  <si>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</si>
  <si>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</si>
  <si>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</si>
  <si>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</si>
  <si>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</si>
  <si>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</si>
  <si>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</si>
  <si>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</si>
  <si>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</si>
  <si>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</si>
  <si>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</si>
  <si>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</si>
  <si>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</si>
  <si>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</si>
  <si>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</si>
  <si>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</si>
  <si>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</si>
  <si>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</si>
  <si>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</si>
  <si>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</si>
  <si>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</si>
  <si>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</si>
  <si>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</si>
  <si>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</si>
  <si>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</si>
  <si>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</si>
  <si>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</si>
  <si>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</si>
  <si>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</si>
  <si>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</si>
  <si>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</si>
  <si>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</si>
  <si>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</si>
  <si>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</si>
  <si>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</si>
  <si>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</si>
  <si>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</si>
  <si>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</si>
  <si>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</si>
  <si>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</si>
  <si>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</si>
  <si>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</si>
  <si>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</si>
  <si>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</si>
  <si>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</si>
  <si>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</si>
  <si>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</si>
  <si>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</si>
  <si>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</si>
  <si>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</si>
  <si>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</si>
  <si>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</si>
  <si>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</si>
  <si>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</si>
  <si>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</si>
  <si>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</si>
  <si>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</si>
  <si>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</si>
  <si>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</si>
  <si>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</si>
  <si>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</si>
  <si>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</si>
  <si>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</si>
  <si>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</si>
  <si>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</si>
  <si>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</si>
  <si>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</si>
  <si>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</si>
  <si>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</si>
  <si>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</si>
  <si>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</si>
  <si>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</si>
  <si>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</si>
  <si>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</si>
  <si>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</si>
  <si>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</si>
  <si>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</si>
  <si>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</si>
  <si>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</si>
  <si>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</si>
  <si>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</si>
  <si>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</si>
  <si>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</si>
  <si>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</si>
  <si>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</si>
  <si>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</si>
  <si>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</si>
  <si>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</si>
  <si>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</si>
  <si>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</si>
  <si>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</si>
  <si>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</si>
  <si>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</si>
  <si>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</si>
  <si>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</si>
  <si>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</si>
  <si>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</si>
  <si>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</si>
  <si>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</si>
  <si>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</si>
  <si>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</si>
  <si>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</si>
  <si>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</si>
  <si>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</si>
  <si>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</si>
  <si>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</si>
  <si>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</si>
  <si>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</si>
  <si>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</si>
  <si>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</si>
  <si>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</si>
  <si>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</si>
  <si>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</si>
  <si>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</si>
  <si>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</si>
  <si>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</si>
  <si>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</si>
  <si>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</si>
  <si>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</si>
  <si>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</si>
  <si>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</si>
  <si>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</si>
  <si>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</si>
  <si>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</si>
  <si>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</si>
  <si>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</si>
  <si>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</si>
  <si>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</si>
  <si>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</si>
  <si>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</si>
  <si>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</si>
  <si>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</si>
  <si>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</si>
  <si>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</si>
  <si>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</si>
  <si>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</si>
  <si>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</si>
  <si>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</si>
  <si>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</si>
  <si>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</si>
  <si>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</si>
  <si>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</si>
  <si>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</si>
  <si>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</si>
  <si>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</si>
  <si>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</si>
  <si>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</si>
  <si>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</si>
  <si>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</si>
  <si>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</si>
  <si>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</si>
  <si>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</si>
  <si>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</si>
  <si>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</si>
  <si>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</si>
  <si>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</si>
  <si>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</si>
  <si>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</si>
  <si>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</si>
  <si>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</si>
  <si>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</si>
  <si>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</si>
  <si>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</si>
  <si>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</si>
  <si>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</si>
  <si>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</si>
  <si>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</si>
  <si>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</si>
  <si>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</si>
  <si>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</si>
  <si>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</si>
  <si>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</si>
  <si>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</si>
  <si>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</si>
  <si>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</si>
  <si>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</si>
  <si>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</si>
  <si>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</si>
  <si>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</si>
  <si>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</si>
  <si>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</si>
  <si>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</si>
  <si>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</si>
  <si>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</si>
  <si>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</si>
  <si>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</si>
  <si>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</si>
  <si>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</si>
  <si>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</si>
  <si>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</si>
  <si>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</si>
  <si>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</si>
  <si>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</si>
  <si>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</si>
  <si>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</si>
  <si>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</si>
  <si>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</si>
  <si>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</si>
  <si>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</si>
  <si>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</si>
  <si>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</si>
  <si>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</si>
  <si>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</si>
  <si>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</si>
  <si>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</si>
  <si>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</si>
  <si>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</si>
  <si>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</si>
  <si>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</si>
  <si>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</si>
  <si>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</si>
  <si>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</si>
  <si>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</si>
  <si>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</si>
  <si>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</si>
  <si>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</si>
  <si>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</si>
  <si>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</si>
  <si>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</si>
  <si>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</si>
  <si>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</si>
  <si>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</si>
  <si>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</si>
  <si>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</si>
  <si>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</si>
  <si>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</si>
  <si>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</si>
  <si>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</si>
  <si>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</si>
  <si>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</si>
  <si>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</si>
  <si>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</si>
  <si>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</si>
  <si>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</si>
  <si>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</si>
  <si>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</si>
  <si>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</si>
  <si>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</si>
  <si>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</si>
  <si>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</si>
  <si>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</si>
  <si>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</si>
  <si>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</si>
  <si>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</si>
  <si>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</si>
  <si>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</si>
  <si>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</si>
  <si>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</si>
  <si>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</si>
  <si>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</si>
  <si>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</si>
  <si>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</si>
  <si>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</si>
  <si>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</si>
  <si>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</si>
  <si>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</si>
  <si>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</si>
  <si>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</si>
  <si>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</si>
  <si>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</si>
  <si>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</si>
  <si>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</si>
  <si>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</si>
  <si>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</si>
  <si>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</si>
  <si>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</si>
  <si>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</si>
  <si>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</si>
  <si>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</si>
  <si>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</si>
  <si>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</si>
  <si>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</si>
  <si>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</si>
  <si>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</si>
  <si>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</si>
  <si>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</si>
  <si>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</si>
  <si>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</si>
  <si>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</si>
  <si>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</si>
  <si>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</si>
  <si>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</si>
  <si>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</si>
  <si>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</si>
  <si>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</si>
  <si>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</si>
  <si>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</si>
  <si>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</si>
  <si>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</si>
  <si>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</si>
  <si>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</si>
  <si>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</si>
  <si>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</si>
  <si>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</si>
  <si>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</si>
  <si>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</si>
  <si>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</si>
  <si>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</si>
  <si>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</si>
  <si>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</si>
  <si>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</si>
  <si>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</si>
  <si>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</si>
  <si>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</si>
  <si>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</si>
  <si>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</si>
  <si>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</si>
  <si>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</si>
  <si>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</si>
  <si>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</si>
  <si>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</si>
  <si>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</si>
  <si>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</si>
  <si>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</si>
  <si>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</si>
  <si>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</si>
  <si>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</si>
  <si>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</si>
  <si>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</si>
  <si>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</si>
  <si>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</si>
  <si>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</si>
  <si>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</si>
  <si>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</si>
  <si>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</si>
  <si>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</si>
  <si>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</si>
  <si>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</si>
  <si>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</si>
  <si>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</si>
  <si>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</si>
  <si>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</si>
  <si>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</si>
  <si>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</si>
  <si>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</si>
  <si>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</si>
  <si>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</si>
  <si>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</si>
  <si>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</si>
  <si>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</si>
  <si>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</si>
  <si>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</si>
  <si>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</si>
  <si>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</si>
  <si>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</si>
  <si>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</si>
  <si>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</si>
  <si>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</si>
  <si>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</si>
  <si>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</si>
  <si>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</si>
  <si>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</si>
  <si>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</si>
  <si>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</si>
  <si>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</si>
  <si>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</si>
  <si>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</si>
  <si>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</si>
  <si>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</si>
  <si>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</si>
  <si>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</si>
  <si>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</si>
  <si>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</si>
  <si>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</si>
  <si>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</si>
  <si>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</si>
  <si>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</si>
  <si>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</si>
  <si>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</si>
  <si>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</si>
  <si>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</si>
  <si>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</si>
  <si>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</si>
  <si>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</si>
  <si>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</si>
  <si>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</si>
  <si>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</si>
  <si>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</si>
  <si>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</si>
  <si>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</si>
  <si>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</si>
  <si>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</si>
  <si>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</si>
  <si>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</si>
  <si>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</si>
  <si>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</si>
  <si>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</si>
  <si>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</si>
  <si>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</si>
  <si>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</si>
  <si>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</si>
  <si>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</si>
  <si>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</si>
  <si>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</si>
  <si>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</si>
  <si>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</si>
  <si>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</si>
  <si>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</si>
  <si>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</si>
  <si>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</si>
  <si>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</si>
  <si>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</si>
  <si>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</si>
  <si>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</si>
  <si>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</si>
  <si>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</si>
  <si>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</si>
  <si>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</si>
  <si>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</si>
  <si>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</si>
  <si>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</si>
  <si>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</si>
  <si>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</si>
  <si>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</si>
  <si>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</si>
  <si>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</si>
  <si>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</si>
  <si>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</si>
  <si>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</si>
  <si>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</si>
  <si>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</si>
  <si>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</si>
  <si>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</si>
  <si>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</si>
  <si>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</si>
  <si>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</si>
  <si>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</si>
  <si>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</si>
  <si>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</si>
  <si>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</si>
  <si>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</si>
  <si>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</si>
  <si>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</si>
  <si>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</si>
  <si>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</si>
  <si>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</si>
  <si>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</si>
  <si>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</si>
  <si>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</si>
  <si>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</si>
  <si>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</si>
  <si>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</si>
  <si>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</si>
  <si>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</si>
  <si>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</si>
  <si>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</si>
  <si>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</si>
  <si>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</si>
  <si>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</si>
  <si>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</si>
  <si>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</si>
  <si>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</si>
  <si>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</si>
  <si>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</si>
  <si>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</si>
  <si>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</si>
  <si>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</si>
  <si>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</si>
  <si>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</si>
  <si>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</si>
  <si>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</si>
  <si>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</si>
  <si>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</si>
  <si>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</si>
  <si>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</si>
  <si>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</si>
  <si>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</si>
  <si>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</si>
  <si>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</si>
  <si>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</si>
  <si>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</si>
  <si>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</si>
  <si>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</si>
  <si>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</si>
  <si>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</si>
  <si>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</si>
  <si>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</si>
  <si>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</si>
  <si>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</si>
  <si>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</si>
  <si>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</si>
  <si>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</si>
  <si>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</si>
  <si>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</si>
  <si>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</si>
  <si>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</si>
  <si>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</si>
  <si>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</si>
  <si>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</si>
  <si>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</si>
  <si>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</si>
  <si>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</si>
  <si>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</si>
  <si>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</si>
  <si>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</si>
  <si>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</si>
  <si>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</si>
  <si>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</si>
  <si>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</si>
  <si>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</si>
  <si>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</si>
  <si>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</si>
  <si>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</si>
  <si>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</si>
  <si>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</si>
  <si>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</si>
  <si>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</si>
  <si>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</si>
  <si>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</si>
  <si>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</si>
  <si>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</si>
  <si>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</si>
  <si>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</si>
  <si>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</si>
  <si>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</si>
  <si>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</si>
  <si>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</si>
  <si>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</si>
  <si>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</si>
  <si>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</si>
  <si>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</si>
  <si>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</si>
  <si>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</si>
  <si>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</si>
  <si>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</si>
  <si>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</si>
  <si>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</si>
  <si>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</si>
  <si>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</si>
  <si>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</si>
  <si>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</si>
  <si>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</si>
  <si>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</si>
  <si>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</si>
  <si>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</si>
  <si>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</si>
  <si>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</si>
  <si>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</si>
  <si>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</si>
  <si>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</si>
  <si>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</si>
  <si>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</si>
  <si>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</si>
  <si>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</si>
  <si>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</si>
  <si>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</si>
  <si>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</si>
  <si>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</si>
  <si>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</si>
  <si>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</si>
  <si>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</si>
  <si>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</si>
  <si>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</si>
  <si>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</si>
  <si>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</si>
  <si>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</si>
  <si>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</si>
  <si>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</si>
  <si>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</si>
  <si>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</si>
  <si>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</si>
  <si>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</si>
  <si>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</si>
  <si>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</si>
  <si>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</si>
  <si>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</si>
  <si>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</si>
  <si>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</si>
  <si>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</si>
  <si>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</si>
  <si>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</si>
  <si>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</si>
  <si>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</si>
  <si>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</si>
  <si>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</si>
  <si>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</si>
  <si>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</si>
  <si>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</si>
  <si>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</si>
  <si>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</si>
  <si>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</si>
  <si>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</si>
  <si>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</si>
  <si>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</si>
  <si>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</si>
  <si>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</si>
  <si>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</si>
  <si>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</si>
  <si>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</si>
  <si>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</si>
  <si>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</si>
  <si>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</si>
  <si>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</si>
  <si>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</si>
  <si>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</si>
  <si>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</si>
  <si>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</si>
  <si>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</si>
  <si>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</si>
  <si>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</si>
  <si>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</si>
  <si>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</si>
  <si>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</si>
  <si>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</si>
  <si>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</si>
  <si>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</si>
  <si>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</si>
  <si>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</si>
  <si>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</si>
  <si>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</si>
  <si>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</si>
  <si>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</si>
  <si>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</si>
  <si>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</si>
  <si>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</si>
  <si>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</si>
  <si>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</si>
  <si>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</si>
  <si>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</si>
  <si>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</si>
  <si>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</si>
  <si>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</si>
  <si>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</si>
  <si>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</si>
  <si>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</si>
  <si>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</si>
  <si>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</si>
  <si>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</si>
  <si>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</si>
  <si>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</si>
  <si>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</si>
  <si>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</si>
  <si>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</si>
  <si>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</si>
  <si>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</si>
  <si>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</si>
  <si>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</si>
  <si>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</si>
  <si>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</si>
  <si>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</si>
  <si>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</si>
  <si>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</si>
  <si>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</si>
  <si>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</si>
  <si>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</si>
  <si>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</si>
  <si>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</si>
  <si>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</si>
  <si>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</si>
  <si>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</si>
  <si>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</si>
  <si>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</si>
  <si>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</si>
  <si>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</si>
  <si>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</si>
  <si>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</si>
  <si>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</si>
  <si>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</si>
  <si>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</si>
  <si>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</si>
  <si>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</si>
  <si>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</si>
  <si>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</si>
  <si>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</si>
  <si>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</si>
  <si>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</si>
  <si>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</si>
  <si>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</si>
  <si>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</si>
  <si>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</si>
  <si>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</si>
  <si>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</si>
  <si>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</si>
  <si>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</si>
  <si>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</si>
  <si>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</si>
  <si>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</si>
  <si>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</si>
  <si>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</si>
  <si>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</si>
  <si>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</si>
  <si>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</si>
  <si>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</si>
  <si>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</si>
  <si>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</si>
  <si>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</si>
  <si>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</si>
  <si>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</si>
  <si>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</si>
  <si>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</si>
  <si>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</si>
  <si>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</si>
  <si>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</si>
  <si>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</si>
  <si>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</si>
  <si>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</si>
  <si>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</si>
  <si>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</si>
  <si>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</si>
  <si>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</si>
  <si>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</si>
  <si>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</si>
  <si>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</si>
  <si>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</si>
  <si>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</si>
  <si>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</si>
  <si>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</si>
  <si>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</si>
  <si>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</si>
  <si>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</si>
  <si>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</si>
  <si>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</si>
  <si>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</si>
  <si>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</si>
  <si>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</si>
  <si>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</si>
  <si>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</si>
  <si>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</si>
  <si>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</si>
  <si>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</si>
  <si>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</si>
  <si>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</si>
  <si>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</si>
  <si>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</si>
  <si>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</si>
  <si>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</si>
  <si>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</si>
  <si>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</si>
  <si>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</si>
  <si>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</si>
  <si>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</si>
  <si>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</si>
  <si>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</si>
  <si>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</si>
  <si>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</si>
  <si>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</si>
  <si>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</si>
  <si>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</si>
  <si>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</si>
  <si>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</si>
  <si>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</si>
  <si>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</si>
  <si>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</si>
  <si>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</si>
  <si>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</si>
  <si>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</si>
  <si>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</si>
  <si>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</si>
  <si>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</si>
  <si>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</si>
  <si>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</si>
  <si>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</si>
  <si>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</si>
  <si>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</si>
  <si>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</si>
  <si>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</si>
  <si>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</si>
  <si>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</si>
  <si>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</si>
  <si>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</si>
  <si>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</si>
  <si>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</si>
  <si>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</si>
  <si>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</si>
  <si>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</si>
  <si>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</si>
  <si>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</si>
  <si>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</si>
  <si>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</si>
  <si>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</si>
  <si>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</si>
  <si>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</si>
  <si>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</si>
  <si>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</si>
  <si>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</si>
  <si>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</si>
  <si>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</si>
  <si>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</si>
  <si>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</si>
  <si>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</si>
  <si>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</si>
  <si>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</si>
  <si>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</si>
  <si>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</si>
  <si>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</si>
  <si>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</si>
  <si>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</si>
  <si>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</si>
  <si>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</si>
  <si>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</si>
  <si>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</si>
  <si>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</si>
  <si>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</si>
  <si>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</si>
  <si>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</si>
  <si>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</si>
  <si>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</si>
  <si>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</si>
  <si>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</si>
  <si>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</si>
  <si>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</si>
  <si>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</si>
  <si>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</si>
  <si>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</si>
  <si>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</si>
  <si>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</si>
  <si>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</si>
  <si>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</si>
  <si>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</si>
  <si>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</si>
  <si>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</si>
  <si>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</si>
  <si>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</si>
  <si>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</si>
  <si>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</si>
  <si>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</si>
  <si>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</si>
  <si>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</si>
  <si>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</si>
  <si>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</si>
  <si>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</si>
  <si>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</si>
  <si>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</si>
  <si>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</si>
  <si>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</si>
  <si>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</si>
  <si>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</si>
  <si>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</si>
  <si>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</si>
  <si>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</si>
  <si>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</si>
  <si>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</si>
  <si>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</si>
  <si>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</si>
  <si>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</si>
  <si>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</si>
  <si>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</si>
  <si>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</si>
  <si>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</si>
  <si>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</si>
  <si>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</si>
  <si>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</si>
  <si>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</si>
  <si>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</si>
  <si>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</si>
  <si>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</si>
  <si>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</si>
  <si>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</si>
  <si>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</si>
  <si>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</si>
  <si>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</si>
  <si>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</si>
  <si>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</si>
  <si>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</si>
  <si>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</si>
  <si>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</si>
  <si>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</si>
  <si>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</si>
  <si>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</si>
  <si>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</si>
  <si>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</si>
  <si>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</si>
  <si>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</si>
  <si>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</si>
  <si>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</si>
  <si>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</si>
  <si>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</si>
  <si>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</si>
  <si>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</si>
  <si>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</si>
  <si>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</si>
  <si>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</si>
  <si>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</si>
  <si>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</si>
  <si>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</si>
  <si>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</si>
  <si>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</si>
  <si>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</si>
  <si>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</si>
  <si>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</si>
  <si>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</si>
  <si>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</si>
  <si>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</si>
  <si>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</si>
  <si>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</si>
  <si>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</si>
  <si>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</si>
  <si>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</si>
  <si>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</si>
  <si>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</si>
  <si>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</si>
  <si>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</si>
  <si>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</si>
  <si>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</si>
  <si>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</si>
  <si>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</si>
  <si>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</si>
  <si>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</si>
  <si>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</si>
  <si>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</si>
  <si>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</si>
  <si>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</si>
  <si>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</si>
  <si>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</si>
  <si>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</si>
  <si>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</si>
  <si>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</si>
  <si>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</si>
  <si>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</si>
  <si>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</si>
  <si>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</si>
  <si>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</si>
  <si>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</si>
  <si>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</si>
  <si>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</si>
  <si>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</si>
  <si>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</si>
  <si>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</si>
  <si>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</si>
  <si>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</si>
  <si>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</si>
  <si>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</si>
  <si>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</si>
  <si>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</si>
  <si>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</si>
  <si>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</si>
  <si>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</si>
  <si>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</si>
  <si>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</si>
  <si>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</si>
  <si>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</si>
  <si>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</si>
  <si>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</si>
  <si>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</si>
  <si>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</si>
  <si>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</si>
  <si>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</si>
  <si>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</si>
  <si>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</si>
  <si>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</si>
  <si>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</si>
  <si>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</si>
  <si>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</si>
  <si>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</si>
  <si>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</si>
  <si>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</si>
  <si>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</si>
  <si>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</si>
  <si>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</si>
  <si>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</si>
  <si>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</si>
  <si>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</si>
  <si>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</si>
  <si>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</si>
  <si>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</si>
  <si>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</si>
  <si>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</si>
  <si>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</si>
  <si>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</si>
  <si>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</si>
  <si>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</si>
  <si>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</si>
  <si>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</si>
  <si>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</si>
  <si>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</si>
  <si>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</si>
  <si>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</si>
  <si>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</si>
  <si>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</si>
  <si>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</si>
  <si>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</si>
  <si>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</si>
  <si>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</si>
  <si>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</si>
  <si>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</si>
  <si>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</si>
  <si>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</si>
  <si>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</si>
  <si>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</si>
  <si>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</si>
  <si>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</si>
  <si>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</si>
  <si>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</si>
  <si>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</si>
  <si>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</si>
  <si>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</si>
  <si>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</si>
  <si>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</si>
  <si>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</si>
  <si>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</si>
  <si>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</si>
  <si>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</si>
  <si>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</si>
  <si>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</si>
  <si>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</si>
  <si>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</si>
  <si>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</si>
  <si>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</si>
  <si>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</si>
  <si>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</si>
  <si>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</si>
  <si>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</si>
  <si>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</si>
  <si>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</si>
  <si>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</si>
  <si>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</si>
  <si>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</si>
  <si>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</si>
  <si>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</si>
  <si>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</si>
  <si>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</si>
  <si>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</si>
  <si>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</si>
  <si>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</si>
  <si>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</si>
  <si>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</si>
  <si>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</si>
  <si>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</si>
  <si>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</si>
  <si>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</si>
  <si>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</si>
  <si>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</si>
  <si>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</si>
  <si>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</si>
  <si>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</si>
  <si>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</si>
  <si>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</si>
  <si>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</si>
  <si>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</si>
  <si>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</si>
  <si>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</si>
  <si>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</si>
  <si>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</si>
  <si>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</si>
  <si>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</si>
  <si>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</si>
  <si>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</si>
  <si>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</si>
  <si>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</si>
  <si>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</si>
  <si>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</si>
  <si>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</si>
  <si>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</si>
  <si>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</si>
  <si>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</si>
  <si>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</si>
  <si>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</si>
  <si>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</si>
  <si>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</si>
  <si>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</si>
  <si>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</si>
  <si>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</si>
  <si>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</si>
  <si>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</si>
  <si>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</si>
  <si>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</si>
  <si>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</si>
  <si>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</si>
  <si>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</si>
  <si>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</si>
  <si>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</si>
  <si>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</si>
  <si>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</si>
  <si>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</si>
  <si>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</si>
  <si>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</si>
  <si>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</si>
  <si>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</si>
  <si>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</si>
  <si>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</si>
  <si>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</si>
  <si>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</si>
  <si>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</si>
  <si>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</si>
  <si>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</si>
  <si>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</si>
  <si>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</si>
  <si>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</si>
  <si>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</si>
  <si>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</si>
  <si>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</si>
  <si>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</si>
  <si>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</si>
  <si>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</si>
  <si>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</si>
  <si>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</si>
  <si>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</si>
  <si>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</si>
  <si>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</si>
  <si>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</si>
  <si>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</si>
  <si>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</si>
  <si>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</si>
  <si>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</si>
  <si>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</si>
  <si>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</si>
  <si>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</si>
  <si>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</si>
  <si>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</si>
  <si>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</si>
  <si>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</si>
  <si>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</si>
  <si>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</si>
  <si>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</si>
  <si>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</si>
  <si>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</si>
  <si>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</si>
  <si>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</si>
  <si>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</si>
  <si>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</si>
  <si>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</si>
  <si>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</si>
  <si>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</si>
  <si>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</si>
  <si>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</si>
  <si>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</si>
  <si>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</si>
  <si>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</si>
  <si>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</si>
  <si>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</si>
  <si>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</si>
  <si>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</si>
  <si>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</si>
  <si>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</si>
  <si>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</si>
  <si>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</si>
  <si>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</si>
  <si>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</si>
  <si>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</si>
  <si>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</si>
  <si>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</si>
  <si>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</si>
  <si>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</si>
  <si>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</si>
  <si>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</si>
  <si>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</si>
  <si>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</si>
  <si>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</si>
  <si>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</si>
  <si>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</si>
  <si>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</si>
  <si>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</si>
  <si>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</si>
  <si>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</si>
  <si>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</si>
  <si>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</si>
  <si>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</si>
  <si>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</si>
  <si>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</si>
  <si>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</si>
  <si>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</si>
  <si>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</si>
  <si>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</si>
  <si>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</si>
  <si>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</si>
  <si>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</si>
  <si>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</si>
  <si>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</si>
  <si>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</si>
  <si>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</si>
  <si>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</si>
  <si>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</si>
  <si>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</si>
  <si>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</si>
  <si>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</si>
  <si>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</si>
  <si>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</si>
  <si>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</si>
  <si>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</si>
  <si>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</si>
  <si>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</si>
  <si>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</si>
  <si>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</si>
  <si>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</si>
  <si>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</si>
  <si>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</si>
  <si>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</si>
  <si>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</si>
  <si>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</si>
  <si>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</si>
  <si>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</si>
  <si>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</si>
  <si>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</si>
  <si>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</si>
  <si>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</si>
  <si>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</si>
  <si>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</si>
  <si>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</si>
  <si>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</si>
  <si>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</si>
  <si>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</si>
  <si>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</si>
  <si>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</si>
  <si>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</si>
  <si>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</si>
  <si>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</si>
  <si>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</si>
  <si>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</si>
  <si>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</si>
  <si>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</si>
  <si>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</si>
  <si>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</si>
  <si>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</si>
  <si>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</si>
  <si>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</si>
  <si>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</si>
  <si>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</si>
  <si>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</si>
  <si>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</si>
  <si>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</si>
  <si>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</si>
  <si>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</si>
  <si>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</si>
  <si>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</si>
  <si>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</si>
  <si>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</si>
  <si>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</si>
  <si>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</si>
  <si>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</si>
  <si>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</si>
  <si>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</si>
  <si>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</si>
  <si>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</si>
  <si>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</si>
  <si>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</si>
  <si>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</si>
  <si>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</si>
  <si>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</si>
  <si>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</si>
  <si>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</si>
  <si>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</si>
  <si>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</si>
  <si>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</si>
  <si>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</si>
  <si>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</si>
  <si>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</si>
  <si>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</si>
  <si>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</si>
  <si>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</si>
  <si>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</si>
  <si>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</si>
  <si>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</si>
  <si>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</si>
  <si>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</si>
  <si>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</si>
  <si>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</si>
  <si>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</si>
  <si>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</si>
  <si>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</si>
  <si>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</si>
  <si>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</si>
  <si>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</si>
  <si>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</si>
  <si>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</si>
  <si>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</si>
  <si>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</si>
  <si>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</si>
  <si>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</si>
  <si>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</si>
  <si>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</si>
  <si>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</si>
  <si>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</si>
  <si>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</si>
  <si>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</si>
  <si>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</si>
  <si>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</si>
  <si>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</si>
  <si>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</si>
  <si>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</si>
  <si>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</si>
  <si>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</si>
  <si>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</si>
  <si>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</si>
  <si>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</si>
  <si>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</si>
  <si>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</si>
  <si>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</si>
  <si>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</si>
  <si>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</si>
  <si>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</si>
  <si>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</si>
  <si>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</si>
  <si>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</si>
  <si>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</si>
  <si>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</si>
  <si>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</si>
  <si>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</si>
  <si>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</si>
  <si>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</si>
  <si>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</si>
  <si>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</si>
  <si>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</si>
  <si>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</si>
  <si>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</si>
  <si>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</si>
  <si>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</si>
  <si>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</si>
  <si>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</si>
  <si>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</si>
  <si>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</si>
  <si>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</si>
  <si>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</si>
  <si>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</si>
  <si>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</si>
  <si>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</si>
  <si>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</si>
  <si>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</si>
  <si>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</si>
  <si>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</si>
  <si>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</si>
  <si>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</si>
  <si>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</si>
  <si>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</si>
  <si>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</si>
  <si>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</si>
  <si>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</si>
  <si>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</si>
  <si>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</si>
  <si>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</si>
  <si>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</si>
  <si>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</si>
  <si>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</si>
  <si>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</si>
  <si>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</si>
  <si>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</si>
  <si>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</si>
  <si>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</si>
  <si>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</si>
  <si>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</si>
  <si>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</si>
  <si>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</si>
  <si>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</si>
  <si>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</si>
  <si>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</si>
  <si>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</si>
  <si>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</si>
  <si>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</si>
  <si>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</si>
  <si>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</si>
  <si>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</si>
  <si>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</si>
  <si>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</si>
  <si>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</si>
  <si>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</si>
  <si>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</si>
  <si>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</si>
  <si>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</si>
  <si>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</si>
  <si>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</si>
  <si>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</si>
  <si>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</si>
  <si>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</si>
  <si>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</si>
  <si>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</si>
  <si>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</si>
  <si>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</si>
  <si>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</si>
  <si>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</si>
  <si>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</si>
  <si>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</si>
  <si>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</si>
  <si>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</si>
  <si>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</si>
  <si>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</si>
  <si>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</si>
  <si>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</si>
  <si>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</si>
  <si>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</si>
  <si>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</si>
  <si>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</si>
  <si>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</si>
  <si>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</si>
  <si>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</si>
  <si>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</si>
  <si>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</si>
  <si>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</si>
  <si>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</si>
  <si>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</si>
  <si>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</si>
  <si>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</si>
  <si>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</si>
  <si>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</si>
  <si>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</si>
  <si>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</si>
  <si>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</si>
  <si>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</si>
  <si>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</si>
  <si>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</si>
  <si>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</si>
  <si>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</si>
  <si>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</si>
  <si>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</si>
  <si>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</si>
  <si>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</si>
  <si>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</si>
  <si>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</si>
  <si>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</si>
  <si>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</si>
  <si>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</si>
  <si>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</si>
  <si>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</si>
  <si>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</si>
  <si>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</si>
  <si>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</si>
  <si>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</si>
  <si>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</si>
  <si>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</si>
  <si>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</si>
  <si>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</si>
  <si>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</si>
  <si>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</si>
  <si>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</si>
  <si>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</si>
  <si>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</si>
  <si>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</si>
  <si>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</si>
  <si>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</si>
  <si>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</si>
  <si>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</si>
  <si>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</si>
  <si>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</si>
  <si>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</si>
  <si>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</si>
  <si>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</si>
  <si>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</si>
  <si>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</si>
  <si>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</si>
  <si>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</si>
  <si>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</si>
  <si>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</si>
  <si>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</si>
  <si>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</si>
  <si>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</si>
  <si>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</si>
  <si>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</si>
  <si>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</si>
  <si>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</si>
  <si>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</si>
  <si>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</si>
  <si>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</si>
  <si>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</si>
  <si>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</si>
  <si>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</si>
  <si>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</si>
  <si>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</si>
  <si>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</si>
  <si>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</si>
  <si>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</si>
  <si>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</si>
  <si>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</si>
  <si>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</si>
  <si>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</si>
  <si>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</si>
  <si>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</si>
  <si>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</si>
  <si>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</si>
  <si>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</si>
  <si>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</si>
  <si>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</si>
  <si>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</si>
  <si>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</si>
  <si>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</si>
  <si>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</si>
  <si>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</si>
  <si>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</si>
  <si>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</si>
  <si>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</si>
  <si>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</si>
  <si>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</si>
  <si>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</si>
  <si>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</si>
  <si>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</si>
  <si>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</si>
  <si>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</si>
  <si>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</si>
  <si>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</si>
  <si>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</si>
  <si>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</si>
  <si>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</si>
  <si>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</si>
  <si>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</si>
  <si>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</si>
  <si>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</si>
  <si>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</si>
  <si>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</si>
  <si>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</si>
  <si>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</si>
  <si>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</si>
  <si>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</si>
  <si>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</si>
  <si>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</si>
  <si>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</si>
  <si>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</si>
  <si>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</si>
  <si>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</si>
  <si>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</si>
  <si>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</si>
  <si>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</si>
  <si>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</si>
  <si>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</si>
  <si>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</si>
  <si>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</si>
  <si>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</si>
  <si>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</si>
  <si>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</si>
  <si>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</si>
  <si>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</si>
  <si>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</si>
  <si>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</si>
  <si>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</si>
  <si>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</si>
  <si>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</si>
  <si>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</si>
  <si>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</si>
  <si>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</si>
  <si>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</si>
  <si>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</si>
  <si>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</si>
  <si>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</si>
  <si>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</si>
  <si>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</si>
  <si>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</si>
  <si>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</si>
  <si>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</si>
  <si>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</si>
  <si>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</si>
  <si>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</si>
  <si>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</si>
  <si>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</si>
  <si>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</si>
  <si>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</si>
  <si>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</si>
  <si>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</si>
  <si>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</si>
  <si>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</si>
  <si>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</si>
  <si>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</si>
  <si>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</si>
  <si>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</si>
  <si>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</si>
  <si>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</si>
  <si>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</si>
  <si>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</si>
  <si>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</si>
  <si>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</si>
  <si>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</si>
  <si>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</si>
  <si>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</si>
  <si>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</si>
  <si>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</si>
  <si>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</si>
  <si>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</si>
  <si>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</si>
  <si>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</si>
  <si>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</si>
  <si>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</si>
  <si>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</si>
  <si>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</si>
  <si>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</si>
  <si>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</si>
  <si>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</si>
  <si>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</si>
  <si>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</si>
  <si>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</si>
  <si>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</si>
  <si>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</si>
  <si>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</si>
  <si>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</si>
  <si>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</si>
  <si>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</si>
  <si>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</si>
  <si>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</si>
  <si>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</si>
  <si>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</si>
  <si>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</si>
  <si>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</si>
  <si>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</si>
  <si>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</si>
  <si>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</si>
  <si>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</si>
  <si>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</si>
  <si>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</si>
  <si>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</si>
  <si>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</si>
  <si>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</si>
  <si>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</si>
  <si>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</si>
  <si>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</si>
  <si>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</si>
  <si>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</si>
  <si>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</si>
  <si>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</si>
  <si>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</si>
  <si>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</si>
  <si>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</si>
  <si>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</si>
  <si>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</si>
  <si>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</si>
  <si>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</si>
  <si>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</si>
  <si>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</si>
  <si>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</si>
  <si>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</si>
  <si>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</si>
  <si>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</si>
  <si>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</si>
  <si>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</si>
  <si>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</si>
  <si>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</si>
  <si>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</si>
  <si>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</si>
  <si>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</si>
  <si>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</si>
  <si>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</si>
  <si>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</si>
  <si>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</si>
  <si>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</si>
  <si>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</si>
  <si>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</si>
  <si>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</si>
  <si>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</si>
  <si>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</si>
  <si>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</si>
  <si>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</si>
  <si>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</si>
  <si>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</si>
  <si>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</si>
  <si>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</si>
  <si>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</si>
  <si>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</si>
  <si>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</si>
  <si>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</si>
  <si>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</si>
  <si>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</si>
  <si>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</si>
  <si>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</si>
  <si>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</si>
  <si>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</si>
  <si>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</si>
  <si>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</si>
  <si>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</si>
  <si>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</si>
  <si>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</si>
  <si>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</si>
  <si>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</si>
  <si>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</si>
  <si>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</si>
  <si>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</si>
  <si>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</si>
  <si>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</si>
  <si>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</si>
  <si>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</si>
  <si>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</si>
  <si>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</si>
  <si>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</si>
  <si>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</si>
  <si>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</si>
  <si>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</si>
  <si>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</si>
  <si>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</si>
  <si>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</si>
  <si>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</si>
  <si>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</si>
  <si>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</si>
  <si>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</si>
  <si>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</si>
  <si>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</si>
  <si>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</si>
  <si>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</si>
  <si>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</si>
  <si>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</si>
  <si>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</si>
  <si>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</si>
  <si>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</si>
  <si>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</si>
  <si>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</si>
  <si>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</si>
  <si>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</si>
  <si>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</si>
  <si>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</si>
  <si>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</si>
  <si>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</si>
  <si>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</si>
  <si>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</si>
  <si>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</si>
  <si>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</si>
  <si>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</si>
  <si>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</si>
  <si>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</si>
  <si>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</si>
  <si>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</si>
  <si>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</si>
  <si>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</si>
  <si>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</si>
  <si>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</si>
  <si>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</si>
  <si>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</si>
  <si>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</si>
  <si>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</si>
  <si>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</si>
  <si>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</si>
  <si>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</si>
  <si>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</si>
  <si>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</si>
  <si>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</si>
  <si>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</si>
  <si>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</si>
  <si>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</si>
  <si>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</si>
  <si>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</si>
  <si>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</si>
  <si>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</si>
  <si>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</si>
  <si>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</si>
  <si>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</si>
  <si>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</si>
  <si>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</si>
  <si>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</si>
  <si>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</si>
  <si>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</si>
  <si>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</si>
  <si>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</si>
  <si>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</si>
  <si>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</si>
  <si>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</si>
  <si>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</si>
  <si>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</si>
  <si>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</si>
  <si>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</si>
  <si>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</si>
  <si>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</si>
  <si>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</si>
  <si>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</si>
  <si>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</si>
  <si>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</si>
  <si>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</si>
  <si>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</si>
  <si>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</si>
  <si>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</si>
  <si>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</si>
  <si>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</si>
  <si>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</si>
  <si>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</si>
  <si>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</si>
  <si>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</si>
  <si>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</si>
  <si>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</si>
  <si>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</si>
  <si>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</si>
  <si>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</si>
  <si>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</si>
  <si>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</si>
  <si>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</si>
  <si>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</si>
  <si>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</si>
  <si>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</si>
  <si>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</si>
  <si>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</si>
  <si>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</si>
  <si>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</si>
  <si>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</si>
  <si>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</si>
  <si>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</si>
  <si>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</si>
  <si>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</si>
  <si>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</si>
  <si>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</si>
  <si>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</si>
  <si>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</si>
  <si>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</si>
  <si>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</si>
  <si>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</si>
  <si>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</si>
  <si>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</si>
  <si>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</si>
  <si>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</si>
  <si>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</si>
  <si>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</si>
  <si>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</si>
  <si>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</si>
  <si>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</si>
  <si>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</si>
  <si>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</si>
  <si>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</si>
  <si>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</si>
  <si>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</si>
  <si>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</si>
  <si>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</si>
  <si>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</si>
  <si>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</si>
  <si>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</si>
  <si>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</si>
  <si>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</si>
  <si>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</si>
  <si>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</si>
  <si>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</si>
  <si>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</si>
  <si>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</si>
  <si>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</si>
  <si>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</si>
  <si>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</si>
  <si>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</si>
  <si>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</si>
  <si>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</si>
  <si>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</si>
  <si>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</si>
  <si>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</si>
  <si>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</si>
  <si>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</si>
  <si>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</si>
  <si>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</si>
  <si>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</si>
  <si>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</si>
  <si>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</si>
  <si>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</si>
  <si>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</si>
  <si>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</si>
  <si>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</si>
  <si>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</si>
  <si>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</si>
  <si>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</si>
  <si>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</si>
  <si>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</si>
  <si>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</si>
  <si>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</si>
  <si>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</si>
  <si>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</si>
  <si>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</si>
  <si>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</si>
  <si>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</si>
  <si>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</si>
  <si>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</si>
  <si>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</si>
  <si>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</si>
  <si>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</si>
  <si>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</si>
  <si>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</si>
  <si>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</si>
  <si>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</si>
  <si>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</si>
  <si>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</si>
  <si>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</si>
  <si>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</si>
  <si>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</si>
  <si>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</si>
  <si>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</si>
  <si>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</si>
  <si>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</si>
  <si>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</si>
  <si>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</si>
  <si>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</si>
  <si>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</si>
  <si>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</si>
  <si>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</si>
  <si>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</si>
  <si>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</si>
  <si>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</si>
  <si>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</si>
  <si>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</si>
  <si>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</si>
  <si>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</si>
  <si>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</si>
  <si>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</si>
  <si>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</si>
  <si>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</si>
  <si>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</si>
  <si>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</si>
  <si>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</si>
  <si>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</si>
  <si>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</si>
  <si>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</si>
  <si>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</si>
  <si>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</si>
  <si>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</si>
  <si>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</si>
  <si>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</si>
  <si>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</si>
  <si>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</si>
  <si>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</si>
  <si>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</si>
  <si>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</si>
  <si>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</si>
  <si>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</si>
  <si>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</si>
  <si>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</si>
  <si>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</si>
  <si>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</si>
  <si>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</si>
  <si>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</si>
  <si>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</si>
  <si>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</si>
  <si>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</si>
  <si>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</si>
  <si>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</si>
  <si>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</si>
  <si>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</si>
  <si>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</si>
  <si>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</si>
  <si>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</si>
  <si>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</si>
  <si>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</si>
  <si>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</si>
  <si>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</si>
  <si>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</si>
  <si>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</si>
  <si>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</si>
  <si>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</si>
  <si>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</si>
  <si>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</si>
  <si>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</si>
  <si>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</si>
  <si>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</si>
  <si>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</si>
  <si>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</si>
  <si>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</si>
  <si>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</si>
  <si>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</si>
  <si>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</si>
  <si>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</si>
  <si>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</si>
  <si>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</si>
  <si>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</si>
  <si>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</si>
  <si>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</si>
  <si>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</si>
  <si>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</si>
  <si>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</si>
  <si>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</si>
  <si>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</si>
  <si>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</si>
  <si>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</si>
  <si>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</si>
  <si>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</si>
  <si>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</si>
  <si>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</si>
  <si>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</si>
  <si>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</si>
  <si>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</si>
  <si>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</si>
  <si>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</si>
  <si>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</si>
  <si>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</si>
  <si>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</si>
  <si>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</si>
  <si>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</si>
  <si>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</si>
  <si>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</si>
  <si>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</si>
  <si>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</si>
  <si>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</si>
  <si>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</si>
  <si>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</si>
  <si>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</si>
  <si>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</si>
  <si>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</si>
  <si>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</si>
  <si>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</si>
  <si>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</si>
  <si>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</si>
  <si>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</si>
  <si>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</si>
  <si>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</si>
  <si>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</si>
  <si>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</si>
  <si>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</si>
  <si>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</si>
  <si>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</si>
  <si>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</si>
  <si>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</si>
  <si>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</si>
  <si>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</si>
  <si>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</si>
  <si>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</si>
  <si>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</si>
  <si>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</si>
  <si>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</si>
  <si>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</si>
  <si>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</si>
  <si>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</si>
  <si>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</si>
  <si>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</si>
  <si>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</si>
  <si>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</si>
  <si>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</si>
  <si>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</si>
  <si>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</si>
  <si>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</si>
  <si>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</si>
  <si>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</si>
  <si>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</si>
  <si>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</si>
  <si>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</si>
  <si>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</si>
  <si>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</si>
  <si>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</si>
  <si>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</si>
  <si>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</si>
  <si>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</si>
  <si>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</si>
  <si>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</si>
  <si>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</si>
  <si>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</si>
  <si>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</si>
  <si>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</si>
  <si>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</si>
  <si>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</si>
  <si>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</si>
  <si>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</si>
  <si>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</si>
  <si>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</si>
  <si>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</si>
  <si>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</si>
  <si>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</si>
  <si>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</si>
  <si>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</si>
  <si>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</si>
  <si>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</si>
  <si>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</si>
  <si>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</si>
  <si>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</si>
  <si>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</si>
  <si>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</si>
  <si>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</si>
  <si>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</si>
  <si>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</si>
  <si>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</si>
  <si>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</si>
  <si>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</si>
  <si>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</si>
  <si>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</si>
  <si>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</si>
  <si>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</si>
  <si>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</si>
  <si>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</si>
  <si>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</si>
  <si>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</si>
  <si>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</si>
  <si>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</si>
  <si>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</si>
  <si>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</si>
  <si>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</si>
  <si>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</si>
  <si>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</si>
  <si>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</si>
  <si>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</si>
  <si>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</si>
  <si>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</si>
  <si>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</si>
  <si>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</si>
  <si>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</si>
  <si>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</si>
  <si>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</si>
  <si>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</si>
  <si>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</si>
  <si>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</si>
  <si>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</si>
  <si>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</si>
  <si>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</si>
  <si>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</si>
  <si>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</si>
  <si>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</si>
  <si>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</si>
  <si>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</si>
  <si>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</si>
  <si>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</si>
  <si>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</si>
  <si>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</si>
  <si>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</si>
  <si>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</si>
  <si>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</si>
  <si>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</si>
  <si>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</si>
  <si>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</si>
  <si>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</si>
  <si>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</si>
  <si>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</si>
  <si>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</si>
  <si>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</si>
  <si>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</si>
  <si>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</si>
  <si>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</si>
  <si>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</si>
  <si>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</si>
  <si>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</si>
  <si>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</si>
  <si>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</si>
  <si>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</si>
  <si>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</si>
  <si>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</si>
  <si>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</si>
  <si>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</si>
  <si>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</si>
  <si>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</si>
  <si>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</si>
  <si>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</si>
  <si>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</si>
  <si>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</si>
  <si>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</si>
  <si>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</si>
  <si>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</si>
  <si>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</si>
  <si>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</si>
  <si>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</si>
  <si>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</si>
  <si>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</si>
  <si>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</si>
  <si>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</si>
  <si>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</si>
  <si>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</si>
  <si>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</si>
  <si>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</si>
  <si>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</si>
  <si>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</si>
  <si>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</si>
  <si>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</si>
  <si>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</si>
  <si>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</si>
  <si>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</si>
  <si>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</si>
  <si>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</si>
  <si>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</si>
  <si>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</si>
  <si>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</si>
  <si>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</si>
  <si>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</si>
  <si>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</si>
  <si>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</si>
  <si>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</si>
  <si>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</si>
  <si>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</si>
  <si>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</si>
  <si>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</si>
  <si>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</si>
  <si>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</si>
  <si>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</si>
  <si>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</si>
  <si>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</si>
  <si>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</si>
  <si>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</si>
  <si>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</si>
  <si>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</si>
  <si>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</si>
  <si>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</si>
  <si>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</si>
  <si>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</si>
  <si>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</si>
  <si>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</si>
  <si>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</si>
  <si>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</si>
  <si>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</si>
  <si>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</si>
  <si>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</si>
  <si>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</si>
  <si>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</si>
  <si>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</si>
  <si>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</si>
  <si>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</si>
  <si>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</si>
  <si>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</si>
  <si>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</si>
  <si>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</si>
  <si>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</si>
  <si>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</si>
  <si>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</si>
  <si>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</si>
  <si>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</si>
  <si>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</si>
  <si>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</si>
  <si>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</si>
  <si>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</si>
  <si>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</si>
  <si>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</si>
  <si>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</si>
  <si>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</si>
  <si>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</si>
  <si>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</si>
  <si>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</si>
  <si>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</si>
  <si>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</si>
  <si>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</si>
  <si>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</si>
  <si>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</si>
  <si>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</si>
  <si>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</si>
  <si>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</si>
  <si>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</si>
  <si>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</si>
  <si>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</si>
  <si>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</si>
  <si>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</si>
  <si>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</si>
  <si>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</si>
  <si>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</si>
  <si>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</si>
  <si>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</si>
  <si>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</si>
  <si>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</si>
  <si>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</si>
  <si>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</si>
  <si>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</si>
  <si>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</si>
  <si>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</si>
  <si>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</si>
  <si>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</si>
  <si>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</si>
  <si>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</si>
  <si>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</si>
  <si>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</si>
  <si>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</si>
  <si>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</si>
  <si>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</si>
  <si>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</si>
  <si>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</si>
  <si>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</si>
  <si>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</si>
  <si>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</si>
  <si>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</si>
  <si>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</si>
  <si>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</si>
  <si>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</si>
  <si>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</si>
  <si>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</si>
  <si>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</si>
  <si>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</si>
  <si>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</si>
  <si>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</si>
  <si>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</si>
  <si>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</si>
  <si>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</si>
  <si>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</si>
  <si>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</si>
  <si>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</si>
  <si>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</si>
  <si>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</si>
  <si>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</si>
  <si>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</si>
  <si>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</si>
  <si>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</si>
  <si>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</si>
  <si>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</si>
  <si>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</si>
  <si>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</si>
  <si>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</si>
  <si>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</si>
  <si>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</si>
  <si>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</si>
  <si>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</si>
  <si>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</si>
  <si>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</si>
  <si>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</si>
  <si>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</si>
  <si>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</si>
  <si>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</si>
  <si>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</si>
  <si>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</si>
  <si>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</si>
  <si>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</si>
  <si>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</si>
  <si>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</si>
  <si>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</si>
  <si>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</si>
  <si>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</si>
  <si>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</si>
  <si>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</si>
  <si>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</si>
  <si>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</si>
  <si>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</si>
  <si>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</si>
  <si>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</si>
  <si>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</si>
  <si>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</si>
  <si>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</si>
  <si>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</si>
  <si>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</si>
  <si>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</si>
  <si>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</si>
  <si>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</si>
  <si>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</si>
  <si>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</si>
  <si>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</si>
  <si>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</si>
  <si>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</si>
  <si>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</si>
  <si>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</si>
  <si>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</si>
  <si>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</si>
  <si>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</si>
  <si>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</si>
  <si>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</si>
  <si>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</si>
  <si>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</si>
  <si>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</si>
  <si>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</si>
  <si>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</si>
  <si>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</si>
  <si>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</si>
  <si>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</si>
  <si>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</si>
  <si>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</si>
  <si>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</si>
  <si>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</si>
  <si>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</si>
  <si>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</si>
  <si>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</si>
  <si>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</si>
  <si>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</si>
  <si>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</si>
  <si>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</si>
  <si>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</si>
  <si>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</si>
  <si>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</si>
  <si>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</si>
  <si>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</si>
  <si>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</si>
  <si>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</si>
  <si>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</si>
  <si>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</si>
  <si>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</si>
  <si>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</si>
  <si>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</si>
  <si>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</si>
  <si>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</si>
  <si>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</si>
  <si>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</si>
  <si>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</si>
  <si>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</si>
  <si>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</si>
  <si>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</si>
  <si>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</si>
  <si>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</si>
  <si>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</si>
  <si>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</si>
  <si>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</si>
  <si>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</si>
  <si>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</si>
  <si>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</si>
  <si>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</si>
  <si>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</si>
  <si>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</si>
  <si>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</si>
  <si>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</si>
  <si>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</si>
  <si>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</si>
  <si>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</si>
  <si>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</si>
  <si>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</si>
  <si>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</si>
  <si>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</si>
  <si>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</si>
  <si>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</si>
  <si>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</si>
  <si>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</si>
  <si>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</si>
  <si>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</si>
  <si>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</si>
  <si>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</si>
  <si>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</si>
  <si>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</si>
  <si>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</si>
  <si>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</si>
  <si>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</si>
  <si>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</si>
  <si>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</si>
  <si>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</si>
  <si>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</si>
  <si>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</si>
  <si>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</si>
  <si>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</si>
  <si>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</si>
  <si>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</si>
  <si>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</si>
  <si>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</si>
  <si>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</si>
  <si>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</si>
  <si>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</si>
  <si>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</si>
  <si>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</si>
  <si>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</si>
  <si>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</si>
  <si>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</si>
  <si>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</si>
  <si>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</si>
  <si>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</si>
  <si>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</si>
  <si>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</si>
  <si>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</si>
  <si>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</si>
  <si>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</si>
  <si>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</si>
  <si>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</si>
  <si>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</si>
  <si>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</si>
  <si>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</si>
  <si>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</si>
  <si>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</si>
  <si>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</si>
  <si>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</si>
  <si>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</si>
  <si>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</si>
  <si>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</si>
  <si>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</si>
  <si>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</si>
  <si>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</si>
  <si>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</si>
  <si>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</si>
  <si>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</si>
  <si>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</si>
  <si>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</si>
  <si>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</si>
  <si>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</si>
  <si>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</si>
  <si>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</si>
  <si>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</si>
  <si>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</si>
  <si>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</si>
  <si>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</si>
  <si>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</si>
  <si>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</si>
  <si>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</si>
  <si>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</si>
  <si>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</si>
  <si>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</si>
  <si>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</si>
  <si>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</si>
  <si>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</si>
  <si>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</si>
  <si>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</si>
  <si>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</si>
  <si>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</si>
  <si>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</si>
  <si>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</si>
  <si>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</si>
  <si>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</si>
  <si>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</si>
  <si>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</si>
  <si>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</si>
  <si>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</si>
  <si>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</si>
  <si>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</si>
  <si>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</si>
  <si>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</si>
  <si>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</si>
  <si>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</si>
  <si>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</si>
  <si>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</si>
  <si>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</si>
  <si>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</si>
  <si>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</si>
  <si>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</si>
  <si>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</si>
  <si>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</si>
  <si>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</si>
  <si>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</si>
  <si>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</si>
  <si>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</si>
  <si>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</si>
  <si>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</si>
  <si>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</si>
  <si>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</si>
  <si>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</si>
  <si>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</si>
  <si>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</si>
  <si>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</si>
  <si>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</si>
  <si>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</si>
  <si>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</si>
  <si>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</si>
  <si>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</si>
  <si>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</si>
  <si>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</si>
  <si>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</si>
  <si>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</si>
  <si>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</si>
  <si>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</si>
  <si>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</si>
  <si>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</si>
  <si>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</si>
  <si>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</si>
  <si>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</si>
  <si>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</si>
  <si>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</si>
  <si>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</si>
  <si>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</si>
  <si>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</si>
  <si>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</si>
  <si>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</si>
  <si>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</si>
  <si>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</si>
  <si>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</si>
  <si>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</si>
  <si>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</si>
  <si>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</si>
  <si>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</si>
  <si>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</si>
  <si>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</si>
  <si>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</si>
  <si>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</si>
  <si>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</si>
  <si>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</si>
  <si>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</si>
  <si>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</si>
  <si>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</si>
  <si>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</si>
  <si>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</si>
  <si>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</si>
  <si>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</si>
  <si>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</si>
  <si>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</si>
  <si>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</si>
  <si>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</si>
  <si>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</si>
  <si>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</si>
  <si>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</si>
  <si>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</si>
  <si>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</si>
  <si>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</si>
  <si>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</si>
  <si>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</si>
  <si>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</si>
  <si>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</si>
  <si>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</si>
  <si>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</si>
  <si>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</si>
  <si>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</si>
  <si>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</si>
  <si>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</si>
  <si>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</si>
  <si>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</si>
  <si>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</si>
  <si>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</si>
  <si>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</si>
  <si>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</si>
  <si>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</si>
  <si>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</si>
  <si>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</si>
  <si>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</si>
  <si>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</si>
  <si>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</si>
  <si>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</si>
  <si>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</si>
  <si>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</si>
  <si>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</si>
  <si>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</si>
  <si>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</si>
  <si>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</si>
  <si>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</si>
  <si>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</si>
  <si>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</si>
  <si>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</si>
  <si>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</si>
  <si>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</si>
  <si>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</si>
  <si>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</si>
  <si>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</si>
  <si>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</si>
  <si>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</si>
  <si>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</si>
  <si>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</si>
  <si>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</si>
  <si>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</si>
  <si>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</si>
  <si>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</si>
  <si>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</si>
  <si>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</si>
  <si>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</si>
  <si>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</si>
  <si>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</si>
  <si>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</si>
  <si>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</si>
  <si>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</si>
  <si>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</si>
  <si>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</si>
  <si>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</si>
  <si>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</si>
  <si>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</si>
  <si>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</si>
  <si>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</si>
  <si>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</si>
  <si>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</si>
  <si>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</si>
  <si>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</si>
  <si>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</si>
  <si>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</si>
  <si>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</si>
  <si>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</si>
  <si>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</si>
  <si>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</si>
  <si>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</si>
  <si>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</si>
  <si>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</si>
  <si>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</si>
  <si>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</si>
  <si>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</si>
  <si>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</si>
  <si>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</si>
  <si>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</si>
  <si>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</si>
  <si>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</si>
  <si>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</si>
  <si>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</si>
  <si>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</si>
  <si>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</si>
  <si>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</si>
  <si>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</si>
  <si>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</si>
  <si>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</si>
  <si>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</si>
  <si>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</si>
  <si>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</si>
  <si>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</si>
  <si>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</si>
  <si>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</si>
  <si>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</si>
  <si>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</si>
  <si>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</si>
  <si>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</si>
  <si>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</si>
  <si>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</si>
  <si>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</si>
  <si>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</si>
  <si>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</si>
  <si>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</si>
  <si>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</si>
  <si>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</si>
  <si>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</si>
  <si>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</si>
  <si>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</si>
  <si>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</si>
  <si>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</si>
  <si>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</si>
  <si>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</si>
  <si>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</si>
  <si>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</si>
  <si>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</si>
  <si>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</si>
  <si>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</si>
  <si>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</si>
  <si>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</si>
  <si>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</si>
  <si>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</si>
  <si>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</si>
  <si>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</si>
  <si>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</si>
  <si>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</si>
  <si>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</si>
  <si>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</si>
  <si>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</si>
  <si>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</si>
  <si>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</si>
  <si>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</si>
  <si>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</si>
  <si>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</si>
  <si>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</si>
  <si>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</si>
  <si>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</si>
  <si>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</si>
  <si>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</si>
  <si>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</si>
  <si>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</si>
  <si>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</si>
  <si>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</si>
  <si>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</si>
  <si>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</si>
  <si>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</si>
  <si>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</si>
  <si>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</si>
  <si>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</si>
  <si>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</si>
  <si>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</si>
  <si>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</si>
  <si>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</si>
  <si>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</si>
  <si>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</si>
  <si>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</si>
  <si>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</si>
  <si>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</si>
  <si>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</si>
  <si>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</si>
  <si>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</si>
  <si>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</si>
  <si>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</si>
  <si>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</si>
  <si>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</si>
  <si>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</si>
  <si>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</si>
  <si>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</si>
  <si>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</si>
  <si>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</si>
  <si>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</si>
  <si>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</si>
  <si>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</si>
  <si>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</si>
  <si>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</si>
  <si>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</si>
  <si>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</si>
  <si>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</si>
  <si>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</si>
  <si>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</si>
  <si>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</si>
  <si>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</si>
  <si>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</si>
  <si>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</si>
  <si>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</si>
  <si>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</si>
  <si>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</si>
  <si>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</si>
  <si>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</si>
  <si>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</si>
  <si>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</si>
  <si>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</si>
  <si>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</si>
  <si>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</si>
  <si>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</si>
  <si>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</si>
  <si>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</si>
  <si>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</si>
  <si>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</si>
  <si>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</si>
  <si>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</si>
  <si>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</si>
  <si>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</si>
  <si>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</si>
  <si>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</si>
  <si>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</si>
  <si>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</si>
  <si>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</si>
  <si>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</si>
  <si>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</si>
  <si>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</si>
  <si>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</si>
  <si>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</si>
  <si>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</si>
  <si>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</si>
  <si>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</si>
  <si>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</si>
  <si>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</si>
  <si>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</si>
  <si>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</si>
  <si>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</si>
  <si>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</si>
  <si>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</si>
  <si>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</si>
  <si>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</si>
  <si>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</si>
  <si>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</si>
  <si>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</si>
  <si>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</si>
  <si>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</si>
  <si>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</si>
  <si>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</si>
  <si>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</si>
  <si>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</si>
  <si>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</si>
  <si>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</si>
  <si>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</si>
  <si>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</si>
  <si>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</si>
  <si>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</si>
  <si>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</si>
  <si>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</si>
  <si>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</si>
  <si>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</si>
  <si>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</si>
  <si>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</si>
  <si>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</si>
  <si>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</si>
  <si>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</si>
  <si>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</si>
  <si>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</si>
  <si>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</si>
  <si>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</si>
  <si>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</si>
  <si>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</si>
  <si>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</si>
  <si>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</si>
  <si>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</si>
  <si>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</si>
  <si>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</si>
  <si>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</si>
  <si>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</si>
  <si>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</si>
  <si>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</si>
  <si>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</si>
  <si>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</si>
  <si>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</si>
  <si>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</si>
  <si>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</si>
  <si>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</si>
  <si>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</si>
  <si>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</si>
  <si>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</si>
  <si>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</si>
  <si>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</si>
  <si>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</si>
  <si>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</si>
  <si>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</si>
  <si>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</si>
  <si>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</si>
  <si>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</si>
  <si>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</si>
  <si>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</si>
  <si>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</si>
  <si>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</si>
  <si>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</si>
  <si>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</si>
  <si>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</si>
  <si>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</si>
  <si>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</si>
  <si>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</si>
  <si>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</si>
  <si>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</si>
  <si>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</si>
  <si>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</si>
  <si>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</si>
  <si>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</si>
  <si>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</si>
  <si>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</si>
  <si>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</si>
  <si>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</si>
  <si>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</si>
  <si>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</si>
  <si>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</si>
  <si>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</si>
  <si>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</si>
  <si>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</si>
  <si>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</si>
  <si>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</si>
  <si>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</si>
  <si>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</si>
  <si>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</si>
  <si>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</si>
  <si>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</si>
  <si>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</si>
  <si>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</si>
  <si>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</si>
  <si>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</si>
  <si>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</si>
  <si>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</si>
  <si>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</si>
  <si>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</si>
  <si>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</si>
  <si>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</si>
  <si>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</si>
  <si>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</si>
  <si>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</si>
  <si>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</si>
  <si>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</si>
  <si>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</si>
  <si>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</si>
  <si>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</si>
  <si>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</si>
  <si>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</si>
  <si>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</si>
  <si>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</si>
  <si>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</si>
  <si>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</si>
  <si>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</si>
  <si>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</si>
  <si>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</si>
  <si>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</si>
  <si>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</si>
  <si>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</si>
  <si>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</si>
  <si>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</si>
  <si>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</si>
  <si>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</si>
  <si>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</si>
  <si>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</si>
  <si>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</si>
  <si>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</si>
  <si>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</si>
  <si>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</si>
  <si>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</si>
  <si>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</si>
  <si>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</si>
  <si>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</si>
  <si>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</si>
  <si>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</si>
  <si>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</si>
  <si>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</si>
  <si>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</si>
  <si>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</si>
  <si>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</si>
  <si>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</si>
  <si>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</si>
  <si>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</si>
  <si>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</si>
  <si>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</si>
  <si>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</si>
  <si>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</si>
  <si>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</si>
  <si>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</si>
  <si>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</si>
  <si>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</si>
  <si>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</si>
  <si>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</si>
  <si>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</si>
  <si>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</si>
  <si>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</si>
  <si>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</si>
  <si>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</si>
  <si>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</si>
  <si>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</si>
  <si>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</si>
  <si>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</si>
  <si>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</si>
  <si>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</si>
  <si>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</si>
  <si>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</si>
  <si>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</si>
  <si>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</si>
  <si>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</si>
  <si>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</si>
  <si>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</si>
  <si>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</si>
  <si>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</si>
  <si>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</si>
  <si>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</si>
  <si>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</si>
  <si>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</si>
  <si>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</si>
  <si>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</si>
  <si>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</si>
  <si>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</si>
  <si>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</si>
  <si>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</si>
  <si>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</si>
  <si>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</si>
  <si>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</si>
  <si>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</si>
  <si>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</si>
  <si>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</si>
  <si>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</si>
  <si>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</si>
  <si>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</si>
  <si>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</si>
  <si>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</si>
  <si>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</si>
  <si>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</si>
  <si>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</si>
  <si>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</si>
  <si>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</si>
  <si>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</si>
  <si>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</si>
  <si>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</si>
  <si>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</si>
  <si>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</si>
  <si>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</si>
  <si>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</si>
  <si>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</si>
  <si>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</si>
  <si>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</si>
  <si>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</si>
  <si>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</si>
  <si>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</si>
  <si>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</si>
  <si>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</si>
  <si>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</si>
  <si>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</si>
  <si>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</si>
  <si>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</si>
  <si>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</si>
  <si>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</si>
  <si>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</si>
  <si>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</si>
  <si>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</si>
  <si>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</si>
  <si>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</si>
  <si>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</si>
  <si>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</si>
  <si>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</si>
  <si>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</si>
  <si>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</si>
  <si>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</si>
  <si>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</si>
  <si>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</si>
  <si>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</si>
  <si>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</si>
  <si>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</si>
  <si>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</si>
  <si>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</si>
  <si>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</si>
  <si>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</si>
  <si>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</si>
  <si>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</si>
  <si>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</si>
  <si>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</si>
  <si>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</si>
  <si>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</si>
  <si>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</si>
  <si>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</si>
  <si>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</si>
  <si>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</si>
  <si>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</si>
  <si>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</si>
  <si>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</si>
  <si>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</si>
  <si>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</si>
  <si>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</si>
  <si>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</si>
  <si>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</si>
  <si>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</si>
  <si>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</si>
  <si>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</si>
  <si>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</si>
  <si>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</si>
  <si>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</si>
  <si>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</si>
  <si>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</si>
  <si>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</si>
  <si>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</si>
  <si>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</si>
  <si>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</si>
  <si>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</si>
  <si>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</si>
  <si>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</si>
  <si>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</si>
  <si>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</si>
  <si>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</si>
  <si>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</si>
  <si>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</si>
  <si>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</si>
  <si>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</si>
  <si>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</si>
  <si>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</si>
  <si>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</si>
  <si>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</si>
  <si>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</si>
  <si>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</si>
  <si>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</si>
  <si>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</si>
  <si>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</si>
  <si>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</si>
  <si>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</si>
  <si>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</si>
  <si>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</si>
  <si>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</si>
  <si>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</si>
  <si>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</si>
  <si>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</si>
  <si>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</si>
  <si>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</si>
  <si>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</si>
  <si>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</si>
  <si>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</si>
  <si>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</si>
  <si>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</si>
  <si>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</si>
  <si>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</si>
  <si>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</si>
  <si>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</si>
  <si>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</si>
  <si>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</si>
  <si>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</si>
  <si>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</si>
  <si>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</si>
  <si>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</si>
  <si>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</si>
  <si>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</si>
  <si>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</si>
  <si>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</si>
  <si>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</si>
  <si>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</si>
  <si>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</si>
  <si>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</si>
  <si>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</si>
  <si>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</si>
  <si>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</si>
  <si>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</si>
  <si>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</si>
  <si>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</si>
  <si>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</si>
  <si>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</si>
  <si>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</si>
  <si>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</si>
  <si>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</si>
  <si>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</si>
  <si>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</si>
  <si>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</si>
  <si>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</si>
  <si>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</si>
  <si>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</si>
  <si>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</si>
  <si>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</si>
  <si>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</si>
  <si>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</si>
  <si>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</si>
  <si>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</si>
  <si>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</si>
  <si>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</si>
  <si>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</si>
  <si>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</si>
  <si>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</si>
  <si>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</si>
  <si>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</si>
  <si>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</si>
  <si>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</si>
  <si>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</si>
  <si>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</si>
  <si>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</si>
  <si>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</si>
  <si>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</si>
  <si>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</si>
  <si>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</si>
  <si>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</si>
  <si>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</si>
  <si>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</si>
  <si>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</si>
  <si>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</si>
  <si>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</si>
  <si>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</si>
  <si>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</si>
  <si>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</si>
  <si>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</si>
  <si>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</si>
  <si>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</si>
  <si>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</si>
  <si>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</si>
  <si>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</si>
  <si>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</si>
  <si>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</si>
  <si>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</si>
  <si>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</si>
  <si>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</si>
  <si>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</si>
  <si>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</si>
  <si>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</si>
  <si>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</si>
  <si>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</si>
  <si>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</si>
  <si>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</si>
  <si>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</si>
  <si>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</si>
  <si>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</si>
  <si>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</si>
  <si>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</si>
  <si>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</si>
  <si>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</si>
  <si>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</si>
  <si>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</si>
  <si>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</si>
  <si>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</si>
  <si>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</si>
  <si>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</si>
  <si>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</si>
  <si>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</si>
  <si>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</si>
  <si>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</si>
  <si>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</si>
  <si>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</si>
  <si>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</si>
  <si>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</si>
  <si>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</si>
  <si>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</si>
  <si>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</si>
  <si>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</si>
  <si>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</si>
  <si>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</si>
  <si>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</si>
  <si>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</si>
  <si>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</si>
  <si>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</si>
  <si>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</si>
  <si>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</si>
  <si>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</si>
  <si>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</si>
  <si>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</si>
  <si>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</si>
  <si>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</si>
  <si>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</si>
  <si>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</si>
  <si>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</si>
  <si>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</si>
  <si>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</si>
  <si>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</si>
  <si>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</si>
  <si>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</si>
  <si>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</si>
  <si>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</si>
  <si>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</si>
  <si>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</si>
  <si>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</si>
  <si>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</si>
  <si>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</si>
  <si>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</si>
  <si>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</si>
  <si>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</si>
  <si>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</si>
  <si>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</si>
  <si>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</si>
  <si>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</si>
  <si>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</si>
  <si>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</si>
  <si>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</si>
  <si>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</si>
  <si>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</si>
  <si>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</si>
  <si>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</si>
  <si>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</si>
  <si>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</si>
  <si>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</si>
  <si>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</si>
  <si>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</si>
  <si>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</si>
  <si>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</si>
  <si>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</si>
  <si>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</si>
  <si>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</si>
  <si>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</si>
  <si>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</si>
  <si>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</si>
  <si>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</si>
  <si>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</si>
  <si>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</si>
  <si>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</si>
  <si>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</si>
  <si>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</si>
  <si>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</si>
  <si>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</si>
  <si>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</si>
  <si>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</si>
  <si>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</si>
  <si>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</si>
  <si>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</si>
  <si>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</si>
  <si>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</si>
  <si>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</si>
  <si>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</si>
  <si>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</si>
  <si>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</si>
  <si>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</si>
  <si>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</si>
  <si>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</si>
  <si>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</si>
  <si>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</si>
  <si>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</si>
  <si>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</si>
  <si>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</si>
  <si>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</si>
  <si>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</si>
  <si>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</si>
  <si>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</si>
  <si>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</si>
  <si>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</si>
  <si>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</si>
  <si>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</si>
  <si>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</si>
  <si>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</si>
  <si>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</si>
  <si>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</si>
  <si>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</si>
  <si>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</si>
  <si>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</si>
  <si>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</si>
  <si>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</si>
  <si>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</si>
  <si>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</si>
  <si>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</si>
  <si>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</si>
  <si>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</si>
  <si>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</si>
  <si>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</si>
  <si>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</si>
  <si>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</si>
  <si>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</si>
  <si>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</si>
  <si>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</si>
  <si>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</si>
  <si>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</si>
  <si>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</si>
  <si>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</si>
  <si>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</si>
  <si>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</si>
  <si>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</si>
  <si>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</si>
  <si>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</si>
  <si>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</si>
  <si>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</si>
  <si>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</si>
  <si>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</si>
  <si>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</si>
  <si>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</si>
  <si>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</si>
  <si>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</si>
  <si>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</si>
  <si>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</si>
  <si>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</si>
  <si>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</si>
  <si>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</si>
  <si>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</si>
  <si>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</si>
  <si>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</si>
  <si>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</si>
  <si>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</si>
  <si>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</si>
  <si>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</si>
  <si>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</si>
  <si>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</si>
  <si>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</si>
  <si>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</si>
  <si>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</si>
  <si>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</si>
  <si>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</si>
  <si>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</si>
  <si>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</si>
  <si>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</si>
  <si>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</si>
  <si>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</si>
  <si>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</si>
  <si>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</si>
  <si>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</si>
  <si>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</si>
  <si>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</si>
  <si>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</si>
  <si>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</si>
  <si>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</si>
  <si>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</si>
  <si>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</si>
  <si>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</si>
  <si>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</si>
  <si>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</si>
  <si>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</si>
  <si>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</si>
  <si>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</si>
  <si>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</si>
  <si>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</si>
  <si>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</si>
  <si>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</si>
  <si>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</si>
  <si>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</si>
  <si>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</si>
  <si>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</si>
  <si>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</si>
  <si>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</si>
  <si>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</si>
  <si>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</si>
  <si>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</si>
  <si>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</si>
  <si>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</si>
  <si>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</si>
  <si>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</si>
  <si>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</si>
  <si>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</si>
  <si>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</si>
  <si>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</si>
  <si>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</si>
  <si>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</si>
  <si>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</si>
  <si>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</si>
  <si>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</si>
  <si>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</si>
  <si>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</si>
  <si>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</si>
  <si>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</si>
  <si>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</si>
  <si>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</si>
  <si>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</si>
  <si>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</si>
  <si>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</si>
  <si>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</si>
  <si>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</si>
  <si>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</si>
  <si>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</si>
  <si>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</si>
  <si>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</si>
  <si>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</si>
  <si>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</si>
  <si>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</si>
  <si>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</si>
  <si>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</si>
  <si>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</si>
  <si>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</si>
  <si>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</si>
  <si>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</si>
  <si>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</si>
  <si>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</si>
  <si>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</si>
  <si>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</si>
  <si>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</si>
  <si>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</si>
  <si>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</si>
  <si>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</si>
  <si>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</si>
  <si>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</si>
  <si>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</si>
  <si>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</si>
  <si>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</si>
  <si>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</si>
  <si>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</si>
  <si>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</si>
  <si>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</si>
  <si>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</si>
  <si>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</si>
  <si>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</si>
  <si>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</si>
  <si>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</si>
  <si>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</si>
  <si>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</si>
  <si>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</si>
  <si>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</si>
  <si>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</si>
  <si>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</si>
  <si>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</si>
  <si>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</si>
  <si>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</si>
  <si>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</si>
  <si>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</si>
  <si>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</si>
  <si>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</si>
  <si>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</si>
  <si>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</si>
  <si>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</si>
  <si>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</si>
  <si>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</si>
  <si>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</si>
  <si>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</si>
  <si>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</si>
  <si>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</si>
  <si>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</si>
  <si>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</si>
  <si>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</si>
  <si>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</si>
  <si>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</si>
  <si>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</si>
  <si>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</si>
  <si>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</si>
  <si>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</si>
  <si>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</si>
  <si>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</si>
  <si>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</si>
  <si>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</si>
  <si>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</si>
  <si>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</si>
  <si>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</si>
  <si>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</si>
  <si>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</si>
  <si>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</si>
  <si>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</si>
  <si>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</si>
  <si>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</si>
  <si>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</si>
  <si>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</si>
  <si>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</si>
  <si>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</si>
  <si>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</si>
  <si>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</si>
  <si>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</si>
  <si>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</si>
  <si>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</si>
  <si>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</si>
  <si>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</si>
  <si>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</si>
  <si>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</si>
  <si>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</si>
  <si>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</si>
  <si>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</si>
  <si>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</si>
  <si>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</si>
  <si>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</si>
  <si>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</si>
  <si>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</si>
  <si>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</si>
  <si>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</si>
  <si>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</si>
  <si>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</si>
  <si>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</si>
  <si>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</si>
  <si>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</si>
  <si>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</si>
  <si>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</si>
  <si>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</si>
  <si>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</si>
  <si>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</si>
  <si>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</si>
  <si>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</si>
  <si>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</si>
  <si>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</si>
  <si>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</si>
  <si>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</si>
  <si>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</si>
  <si>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</si>
  <si>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</si>
  <si>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</si>
  <si>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</si>
  <si>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</si>
  <si>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</si>
  <si>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</si>
  <si>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</si>
  <si>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</si>
  <si>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</si>
  <si>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</si>
  <si>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</si>
  <si>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</si>
  <si>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</si>
  <si>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</si>
  <si>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</si>
  <si>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</si>
  <si>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</si>
  <si>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</si>
  <si>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</si>
  <si>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</si>
  <si>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</si>
  <si>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</si>
  <si>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</si>
  <si>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</si>
  <si>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</si>
  <si>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</si>
  <si>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</si>
  <si>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</si>
  <si>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</si>
  <si>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</si>
  <si>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</si>
  <si>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</si>
  <si>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</si>
  <si>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</si>
  <si>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</si>
  <si>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</si>
  <si>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</si>
  <si>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</si>
  <si>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</si>
  <si>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</si>
  <si>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</si>
  <si>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</si>
  <si>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</si>
  <si>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</si>
  <si>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</si>
  <si>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</si>
  <si>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</si>
  <si>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</si>
  <si>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</si>
  <si>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</si>
  <si>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</si>
  <si>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</si>
  <si>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</si>
  <si>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</si>
  <si>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</si>
  <si>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</si>
  <si>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</si>
  <si>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</si>
  <si>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</si>
  <si>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</si>
  <si>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</si>
  <si>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</si>
  <si>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</si>
  <si>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</si>
  <si>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</si>
  <si>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</si>
  <si>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</si>
  <si>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</si>
  <si>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</si>
  <si>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</si>
  <si>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</si>
  <si>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</si>
  <si>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</si>
  <si>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</si>
  <si>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</si>
  <si>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</si>
  <si>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</si>
  <si>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</si>
  <si>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</si>
  <si>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</si>
  <si>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</si>
  <si>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</si>
  <si>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</si>
  <si>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</si>
  <si>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</si>
  <si>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</si>
  <si>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</si>
  <si>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</si>
  <si>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</si>
  <si>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</si>
  <si>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</si>
  <si>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</si>
  <si>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</si>
  <si>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</si>
  <si>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</si>
  <si>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</si>
  <si>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</si>
  <si>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</si>
  <si>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</si>
  <si>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</si>
  <si>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</si>
  <si>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</si>
  <si>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</si>
  <si>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</si>
  <si>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</si>
  <si>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</si>
  <si>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</si>
  <si>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</si>
  <si>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</si>
  <si>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</si>
  <si>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</si>
  <si>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</si>
  <si>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</si>
  <si>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</si>
  <si>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</si>
  <si>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</si>
  <si>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</si>
  <si>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</si>
  <si>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</si>
  <si>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</si>
  <si>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</si>
  <si>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</si>
  <si>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</si>
  <si>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</si>
  <si>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</si>
  <si>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</si>
  <si>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</si>
  <si>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</si>
  <si>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</si>
  <si>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</si>
  <si>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</si>
  <si>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</si>
  <si>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</si>
  <si>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</si>
  <si>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</si>
  <si>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</si>
  <si>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</si>
  <si>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</si>
  <si>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</si>
  <si>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</si>
  <si>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</si>
  <si>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</si>
  <si>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</si>
  <si>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</si>
  <si>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</si>
  <si>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</si>
  <si>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</si>
  <si>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</si>
  <si>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</si>
  <si>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</si>
  <si>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</si>
  <si>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</si>
  <si>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</si>
  <si>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</si>
  <si>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</si>
  <si>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</si>
  <si>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</si>
  <si>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</si>
  <si>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</si>
  <si>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</si>
  <si>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</si>
  <si>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</si>
  <si>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</si>
  <si>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</si>
  <si>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</si>
  <si>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</si>
  <si>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</si>
  <si>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</si>
  <si>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</si>
  <si>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</si>
  <si>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</si>
  <si>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</si>
  <si>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</si>
  <si>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</si>
  <si>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</si>
  <si>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</si>
  <si>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</si>
  <si>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</si>
  <si>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</si>
  <si>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</si>
  <si>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</si>
  <si>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</si>
  <si>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</si>
  <si>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</si>
  <si>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</si>
  <si>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</si>
  <si>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</si>
  <si>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</si>
  <si>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</si>
  <si>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</si>
  <si>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</si>
  <si>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</si>
  <si>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</si>
  <si>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</si>
  <si>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</si>
  <si>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</si>
  <si>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</si>
  <si>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</si>
  <si>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</si>
  <si>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</si>
  <si>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</si>
  <si>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</si>
  <si>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</si>
  <si>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</si>
  <si>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</si>
  <si>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</si>
  <si>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</si>
  <si>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</si>
  <si>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</si>
  <si>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</si>
  <si>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</si>
  <si>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</si>
  <si>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</si>
  <si>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</si>
  <si>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</si>
  <si>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</si>
  <si>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</si>
  <si>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</si>
  <si>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</si>
  <si>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</si>
  <si>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</si>
  <si>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</si>
  <si>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</si>
  <si>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</si>
  <si>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</si>
  <si>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</si>
  <si>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</si>
  <si>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</si>
  <si>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</si>
  <si>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</si>
  <si>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</si>
  <si>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</si>
  <si>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</si>
  <si>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</si>
  <si>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</si>
  <si>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</si>
  <si>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</si>
  <si>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</si>
  <si>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</si>
  <si>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</si>
  <si>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</si>
  <si>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</si>
  <si>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</si>
  <si>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</si>
  <si>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</si>
  <si>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</si>
  <si>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</si>
  <si>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</si>
  <si>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</si>
  <si>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</si>
  <si>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</si>
  <si>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</si>
  <si>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</si>
  <si>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</si>
  <si>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</si>
  <si>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</si>
  <si>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</si>
  <si>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</si>
  <si>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</si>
  <si>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</si>
  <si>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</si>
  <si>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</si>
  <si>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</si>
  <si>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</si>
  <si>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</si>
  <si>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</si>
  <si>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</si>
  <si>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</si>
  <si>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</si>
  <si>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</si>
  <si>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</si>
  <si>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</si>
  <si>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</si>
  <si>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</si>
  <si>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</si>
  <si>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</si>
  <si>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</si>
  <si>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</si>
  <si>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</si>
  <si>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</si>
  <si>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</si>
  <si>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</si>
  <si>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</si>
  <si>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</si>
  <si>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</si>
  <si>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</si>
  <si>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</si>
  <si>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</si>
  <si>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</si>
  <si>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</si>
  <si>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</si>
  <si>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</si>
  <si>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</si>
  <si>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</si>
  <si>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</si>
  <si>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</si>
  <si>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</si>
  <si>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</si>
  <si>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</si>
  <si>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</si>
  <si>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</si>
  <si>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</si>
  <si>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</si>
  <si>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</si>
  <si>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</si>
  <si>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</si>
  <si>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</si>
  <si>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</si>
  <si>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</si>
  <si>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</si>
  <si>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</si>
  <si>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</si>
  <si>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</si>
  <si>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</si>
  <si>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</si>
  <si>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</si>
  <si>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</si>
  <si>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</si>
  <si>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</si>
  <si>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</si>
  <si>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</si>
  <si>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</si>
  <si>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</si>
  <si>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</si>
  <si>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</si>
  <si>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</si>
  <si>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</si>
  <si>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</si>
  <si>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</si>
  <si>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</si>
  <si>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</si>
  <si>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</si>
  <si>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</si>
  <si>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</si>
  <si>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</si>
  <si>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</si>
  <si>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</si>
  <si>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</si>
  <si>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</si>
  <si>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</si>
  <si>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</si>
  <si>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</si>
  <si>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</si>
  <si>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</si>
  <si>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</si>
  <si>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</si>
  <si>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</si>
  <si>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</si>
  <si>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</si>
  <si>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</si>
  <si>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</si>
  <si>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</si>
  <si>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</si>
  <si>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</si>
  <si>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</si>
  <si>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</si>
  <si>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</si>
  <si>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</si>
  <si>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</si>
  <si>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</si>
  <si>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</si>
  <si>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</si>
  <si>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</si>
  <si>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</si>
  <si>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</si>
  <si>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</si>
  <si>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</si>
  <si>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</si>
  <si>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</si>
  <si>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</si>
  <si>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</si>
  <si>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</si>
  <si>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</si>
  <si>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</si>
  <si>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</si>
  <si>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</si>
  <si>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</si>
  <si>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</si>
  <si>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</si>
  <si>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</si>
  <si>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</si>
  <si>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</si>
  <si>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</si>
  <si>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</si>
  <si>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</si>
  <si>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</si>
  <si>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</si>
  <si>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</si>
  <si>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</si>
  <si>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</si>
  <si>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</si>
  <si>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</si>
  <si>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</si>
  <si>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</si>
  <si>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</si>
  <si>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</si>
  <si>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</si>
  <si>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</si>
  <si>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</si>
  <si>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</si>
  <si>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</si>
  <si>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</si>
  <si>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</si>
  <si>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</si>
  <si>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</si>
  <si>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</si>
  <si>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</si>
  <si>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</si>
  <si>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</si>
  <si>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</si>
  <si>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</si>
  <si>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</si>
  <si>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</si>
  <si>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</si>
  <si>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</si>
  <si>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</si>
  <si>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</si>
  <si>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</si>
  <si>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</si>
  <si>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</si>
  <si>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</si>
  <si>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</si>
  <si>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</si>
  <si>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</si>
  <si>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</si>
  <si>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</si>
  <si>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</si>
  <si>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</si>
  <si>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</si>
  <si>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</si>
  <si>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</si>
  <si>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</si>
  <si>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</si>
  <si>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</si>
  <si>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</si>
  <si>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</si>
  <si>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</si>
  <si>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</si>
  <si>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</si>
  <si>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</si>
  <si>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</si>
  <si>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</si>
  <si>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</si>
  <si>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</si>
  <si>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</si>
  <si>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</si>
  <si>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</si>
  <si>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</si>
  <si>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</si>
  <si>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</si>
  <si>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</si>
  <si>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</si>
  <si>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</si>
  <si>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</si>
  <si>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</si>
  <si>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</si>
  <si>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</si>
  <si>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</si>
  <si>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</si>
  <si>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</si>
  <si>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</si>
  <si>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</si>
  <si>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</si>
  <si>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</si>
  <si>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</si>
  <si>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</si>
  <si>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</si>
  <si>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</si>
  <si>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</si>
  <si>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</si>
  <si>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</si>
  <si>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</si>
  <si>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</si>
  <si>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</si>
  <si>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</si>
  <si>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</si>
  <si>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</si>
  <si>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</si>
  <si>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</si>
  <si>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</si>
  <si>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</si>
  <si>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</si>
  <si>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</si>
  <si>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</si>
  <si>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</si>
  <si>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</si>
  <si>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</si>
  <si>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</si>
  <si>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</si>
  <si>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</si>
  <si>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</si>
  <si>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</si>
  <si>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</si>
  <si>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</si>
  <si>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</si>
  <si>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</si>
  <si>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</si>
  <si>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</si>
  <si>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</si>
  <si>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</si>
  <si>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</si>
  <si>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</si>
  <si>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</si>
  <si>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</si>
  <si>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</si>
  <si>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</si>
  <si>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</si>
  <si>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</si>
  <si>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</si>
  <si>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</si>
  <si>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</si>
  <si>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</si>
  <si>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</si>
  <si>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</si>
  <si>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</si>
  <si>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</si>
  <si>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</si>
  <si>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</si>
  <si>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</si>
  <si>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</si>
  <si>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</si>
  <si>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</si>
  <si>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</si>
  <si>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</si>
  <si>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</si>
  <si>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</si>
  <si>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</si>
  <si>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</si>
  <si>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</si>
  <si>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</si>
  <si>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</si>
  <si>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</si>
  <si>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</si>
  <si>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</si>
  <si>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</si>
  <si>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</si>
  <si>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</si>
  <si>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</si>
  <si>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</si>
  <si>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</si>
  <si>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</si>
  <si>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</si>
  <si>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</si>
  <si>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</si>
  <si>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</si>
  <si>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</si>
  <si>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</si>
  <si>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</si>
  <si>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</si>
  <si>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</si>
  <si>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</si>
  <si>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</si>
  <si>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</si>
  <si>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</si>
  <si>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</si>
  <si>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</si>
  <si>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</si>
  <si>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</si>
  <si>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</si>
  <si>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</si>
  <si>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</si>
  <si>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</si>
  <si>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</si>
  <si>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</si>
  <si>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</si>
  <si>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</si>
  <si>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</si>
  <si>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</si>
  <si>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</si>
  <si>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</si>
  <si>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</si>
  <si>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</si>
  <si>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</si>
  <si>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</si>
  <si>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</si>
  <si>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</si>
  <si>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</si>
  <si>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</si>
  <si>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</si>
  <si>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</si>
  <si>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</si>
  <si>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</si>
  <si>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</si>
  <si>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</si>
  <si>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</si>
  <si>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</si>
  <si>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</si>
  <si>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</si>
  <si>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</si>
  <si>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</si>
  <si>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</si>
  <si>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</si>
  <si>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</si>
  <si>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</si>
  <si>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</si>
  <si>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</si>
  <si>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</si>
  <si>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</si>
  <si>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</si>
  <si>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</si>
  <si>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</si>
  <si>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</si>
  <si>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</si>
  <si>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</si>
  <si>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</si>
  <si>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</si>
  <si>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</si>
  <si>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</si>
  <si>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</si>
  <si>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</si>
  <si>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</si>
  <si>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</si>
  <si>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</si>
  <si>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</si>
  <si>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</si>
  <si>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</si>
  <si>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</si>
  <si>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</si>
  <si>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</si>
  <si>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</si>
  <si>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</si>
  <si>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</si>
  <si>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</si>
  <si>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</si>
  <si>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</si>
  <si>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</si>
  <si>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</si>
  <si>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</si>
  <si>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</si>
  <si>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</si>
  <si>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</si>
  <si>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</si>
  <si>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</si>
  <si>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</si>
  <si>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</si>
  <si>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</si>
  <si>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</si>
  <si>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</si>
  <si>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</si>
  <si>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</si>
  <si>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</si>
  <si>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</si>
  <si>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</si>
  <si>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</si>
  <si>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</si>
  <si>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</si>
  <si>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</si>
  <si>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</si>
  <si>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</si>
  <si>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</si>
  <si>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</si>
  <si>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</si>
  <si>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</si>
  <si>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</si>
  <si>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</si>
  <si>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</si>
  <si>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</si>
  <si>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</si>
  <si>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</si>
  <si>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</si>
  <si>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</si>
  <si>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</si>
  <si>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</si>
  <si>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</si>
  <si>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</si>
  <si>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</si>
  <si>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</si>
  <si>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</si>
  <si>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</si>
  <si>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</si>
  <si>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</si>
  <si>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</si>
  <si>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</si>
  <si>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</si>
  <si>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</si>
  <si>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</si>
  <si>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</si>
  <si>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</si>
  <si>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</si>
  <si>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</si>
  <si>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</si>
  <si>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</si>
  <si>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</si>
  <si>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</si>
  <si>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</si>
  <si>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</si>
  <si>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</si>
  <si>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</si>
  <si>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</si>
  <si>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</si>
  <si>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</si>
  <si>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</si>
  <si>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</si>
  <si>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</si>
  <si>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</si>
  <si>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</si>
  <si>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</si>
  <si>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</si>
  <si>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</si>
  <si>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</si>
  <si>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</si>
  <si>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</si>
  <si>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</si>
  <si>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</si>
  <si>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</si>
  <si>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</si>
  <si>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</si>
  <si>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</si>
  <si>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</si>
  <si>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</si>
  <si>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</si>
  <si>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</si>
  <si>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</si>
  <si>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</si>
  <si>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</si>
  <si>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</si>
  <si>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</si>
  <si>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</si>
  <si>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</si>
  <si>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</si>
  <si>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</si>
  <si>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</si>
  <si>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</si>
  <si>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</si>
  <si>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</si>
  <si>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</si>
  <si>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</si>
  <si>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</si>
  <si>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</si>
  <si>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</si>
  <si>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</si>
  <si>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</si>
  <si>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</si>
  <si>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</si>
  <si>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</si>
  <si>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</si>
  <si>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</si>
  <si>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</si>
  <si>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</si>
  <si>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</si>
  <si>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</si>
  <si>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</si>
  <si>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</si>
  <si>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</si>
  <si>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</si>
  <si>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</si>
  <si>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</si>
  <si>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</si>
  <si>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</si>
  <si>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</si>
  <si>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</si>
  <si>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</si>
  <si>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</si>
  <si>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</si>
  <si>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</si>
  <si>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</si>
  <si>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</si>
  <si>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</si>
  <si>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</si>
  <si>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</si>
  <si>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</si>
  <si>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</si>
  <si>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</si>
  <si>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</si>
  <si>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</si>
  <si>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</si>
  <si>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</si>
  <si>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</si>
  <si>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</si>
  <si>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</si>
  <si>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</si>
  <si>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</si>
  <si>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</si>
  <si>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</si>
  <si>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</si>
  <si>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</si>
  <si>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</si>
  <si>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</si>
  <si>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</si>
  <si>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</si>
  <si>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</si>
  <si>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</si>
  <si>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</si>
  <si>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</si>
  <si>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</si>
  <si>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</si>
  <si>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</si>
  <si>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</si>
  <si>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</si>
  <si>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</si>
  <si>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</si>
  <si>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</si>
  <si>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</si>
  <si>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</si>
  <si>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</si>
  <si>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</si>
  <si>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</si>
  <si>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</si>
  <si>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</si>
  <si>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</si>
  <si>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</si>
  <si>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</si>
  <si>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</si>
  <si>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</si>
  <si>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</si>
  <si>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</si>
  <si>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</si>
  <si>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</si>
  <si>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</si>
  <si>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</si>
  <si>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</si>
  <si>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</si>
  <si>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</si>
  <si>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</si>
  <si>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</si>
  <si>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</si>
  <si>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</si>
  <si>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</si>
  <si>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</si>
  <si>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</si>
  <si>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</si>
  <si>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</si>
  <si>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</si>
  <si>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</si>
  <si>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</si>
  <si>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</si>
  <si>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</si>
  <si>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</si>
  <si>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</si>
  <si>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</si>
  <si>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</si>
  <si>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</si>
  <si>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</si>
  <si>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</si>
  <si>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</si>
  <si>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</si>
  <si>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</si>
  <si>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</si>
  <si>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</si>
  <si>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</si>
  <si>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</si>
  <si>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</si>
  <si>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</si>
  <si>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</si>
  <si>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</si>
  <si>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</si>
  <si>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</si>
  <si>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</si>
  <si>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</si>
  <si>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</si>
  <si>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</si>
  <si>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</si>
  <si>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</si>
  <si>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</si>
  <si>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</si>
  <si>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</si>
  <si>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</si>
  <si>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</si>
  <si>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</si>
  <si>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</si>
  <si>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</si>
  <si>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</si>
  <si>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</si>
  <si>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</si>
  <si>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</si>
  <si>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</si>
  <si>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</si>
  <si>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</si>
  <si>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</si>
  <si>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</si>
  <si>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</si>
  <si>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</si>
  <si>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</si>
  <si>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</si>
  <si>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</si>
  <si>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</si>
  <si>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</si>
  <si>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</si>
  <si>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</si>
  <si>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</si>
  <si>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</si>
  <si>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</si>
  <si>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</si>
  <si>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</si>
  <si>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</si>
  <si>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</si>
  <si>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</si>
  <si>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</si>
  <si>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</si>
  <si>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</si>
  <si>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</si>
  <si>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</si>
  <si>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</si>
  <si>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</si>
  <si>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</si>
  <si>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</si>
  <si>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</si>
  <si>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</si>
  <si>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</si>
  <si>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</si>
  <si>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</si>
  <si>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</si>
  <si>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</si>
  <si>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</si>
  <si>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</si>
  <si>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</si>
  <si>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</si>
  <si>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</si>
  <si>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</si>
  <si>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</si>
  <si>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</si>
  <si>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</si>
  <si>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</si>
  <si>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</si>
  <si>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</si>
  <si>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</si>
  <si>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</si>
  <si>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</si>
  <si>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</si>
  <si>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</si>
  <si>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</si>
  <si>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</si>
  <si>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</si>
  <si>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</si>
  <si>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</si>
  <si>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</si>
  <si>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</si>
  <si>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</si>
  <si>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</si>
  <si>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</si>
  <si>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</si>
  <si>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</si>
  <si>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</si>
  <si>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</si>
  <si>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</si>
  <si>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</si>
  <si>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</si>
  <si>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</si>
  <si>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</si>
  <si>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</si>
  <si>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</si>
  <si>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</si>
  <si>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</si>
  <si>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</si>
  <si>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</si>
  <si>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</si>
  <si>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</si>
  <si>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</si>
  <si>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</si>
  <si>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</si>
  <si>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</si>
  <si>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</si>
  <si>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</si>
  <si>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</si>
  <si>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</si>
  <si>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</si>
  <si>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</si>
  <si>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</si>
  <si>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</si>
  <si>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</si>
  <si>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</si>
  <si>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</si>
  <si>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</si>
  <si>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</si>
  <si>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</si>
  <si>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</si>
  <si>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</si>
  <si>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</si>
  <si>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</si>
  <si>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</si>
  <si>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</si>
  <si>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</si>
  <si>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</si>
  <si>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</si>
  <si>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</si>
  <si>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</si>
  <si>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</si>
  <si>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</si>
  <si>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</si>
  <si>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</si>
  <si>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</si>
  <si>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</si>
  <si>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</si>
  <si>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</si>
  <si>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</si>
  <si>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</si>
  <si>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</si>
  <si>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</si>
  <si>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</si>
  <si>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</si>
  <si>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</si>
  <si>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</si>
  <si>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</si>
  <si>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</si>
  <si>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</si>
  <si>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</si>
  <si>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</si>
  <si>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</si>
  <si>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</si>
  <si>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</si>
  <si>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</si>
  <si>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</si>
  <si>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</si>
  <si>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</si>
  <si>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</si>
  <si>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</si>
  <si>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</si>
  <si>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</si>
  <si>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</si>
  <si>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</si>
  <si>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</si>
  <si>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</si>
  <si>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</si>
  <si>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</si>
  <si>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</si>
  <si>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</si>
  <si>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</si>
  <si>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</si>
  <si>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</si>
  <si>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</si>
  <si>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</si>
  <si>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</si>
  <si>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</si>
  <si>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</si>
  <si>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</si>
  <si>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</si>
  <si>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</si>
  <si>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</si>
  <si>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</si>
  <si>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</si>
  <si>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</si>
  <si>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</si>
  <si>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</si>
  <si>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</si>
  <si>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</si>
  <si>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</si>
  <si>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</si>
  <si>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</si>
  <si>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</si>
  <si>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</si>
  <si>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</si>
  <si>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</si>
  <si>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</si>
  <si>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</si>
  <si>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</si>
  <si>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</si>
  <si>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</si>
  <si>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</si>
  <si>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</si>
  <si>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</si>
  <si>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</si>
  <si>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</si>
  <si>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</si>
  <si>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</si>
  <si>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</si>
  <si>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</si>
  <si>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</si>
  <si>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</si>
  <si>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</si>
  <si>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</si>
  <si>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</si>
  <si>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</si>
  <si>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</si>
  <si>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</si>
  <si>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</si>
  <si>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</si>
  <si>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</si>
  <si>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</si>
  <si>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</si>
  <si>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</si>
  <si>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</si>
  <si>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</si>
  <si>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</si>
  <si>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</si>
  <si>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</si>
  <si>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</si>
  <si>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</si>
  <si>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</si>
  <si>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</si>
  <si>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</si>
  <si>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</si>
  <si>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</si>
  <si>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</si>
  <si>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</si>
  <si>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</si>
  <si>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</si>
  <si>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</si>
  <si>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</si>
  <si>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</si>
  <si>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</si>
  <si>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</si>
  <si>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</si>
  <si>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</si>
  <si>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</si>
  <si>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</si>
  <si>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</si>
  <si>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</si>
  <si>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</si>
  <si>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</si>
  <si>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</si>
  <si>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</si>
  <si>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</si>
  <si>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</si>
  <si>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</si>
  <si>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</si>
  <si>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</si>
  <si>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</si>
  <si>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</si>
  <si>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</si>
  <si>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</si>
  <si>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</si>
  <si>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</si>
  <si>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</si>
  <si>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</si>
  <si>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</si>
  <si>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</si>
  <si>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</si>
  <si>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</si>
  <si>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</si>
  <si>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</si>
  <si>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</si>
  <si>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</si>
  <si>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</si>
  <si>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</si>
  <si>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</si>
  <si>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</si>
  <si>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</si>
  <si>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</si>
  <si>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</si>
  <si>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</si>
  <si>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</si>
  <si>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</si>
  <si>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</si>
  <si>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</si>
  <si>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</si>
  <si>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</si>
  <si>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</si>
  <si>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</si>
  <si>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</si>
  <si>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</si>
  <si>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</si>
  <si>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</si>
  <si>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</si>
  <si>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</si>
  <si>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</si>
  <si>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</si>
  <si>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</si>
  <si>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</si>
  <si>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</si>
  <si>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</si>
  <si>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</si>
  <si>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</si>
  <si>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</si>
  <si>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</si>
  <si>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</si>
  <si>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</si>
  <si>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</si>
  <si>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</si>
  <si>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</si>
  <si>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</si>
  <si>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</si>
  <si>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</si>
  <si>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</si>
  <si>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</si>
  <si>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</si>
  <si>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</si>
  <si>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</si>
  <si>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</si>
  <si>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</si>
  <si>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</si>
  <si>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</si>
  <si>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</si>
  <si>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</si>
  <si>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</si>
  <si>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</si>
  <si>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</si>
  <si>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</si>
  <si>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</si>
  <si>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</si>
  <si>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</si>
  <si>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</si>
  <si>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</si>
  <si>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</si>
  <si>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</si>
  <si>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</si>
  <si>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</si>
  <si>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</si>
  <si>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</si>
  <si>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</si>
  <si>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</si>
  <si>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</si>
  <si>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</si>
  <si>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</si>
  <si>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</si>
  <si>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</si>
  <si>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</si>
  <si>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</si>
  <si>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</si>
  <si>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</si>
  <si>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</si>
  <si>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</si>
  <si>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</si>
  <si>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</si>
  <si>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</si>
  <si>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</si>
  <si>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</si>
  <si>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</si>
  <si>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</si>
  <si>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</si>
  <si>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</si>
  <si>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</si>
  <si>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</si>
  <si>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</si>
  <si>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</si>
  <si>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</si>
  <si>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</si>
  <si>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</si>
  <si>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</si>
  <si>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</si>
  <si>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</si>
  <si>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</si>
  <si>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</si>
  <si>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</si>
  <si>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</si>
  <si>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</si>
  <si>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</si>
  <si>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</si>
  <si>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</si>
  <si>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</si>
  <si>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</si>
  <si>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</si>
  <si>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</si>
  <si>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</si>
  <si>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</si>
  <si>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</si>
  <si>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</si>
  <si>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</si>
  <si>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</si>
  <si>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</si>
  <si>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</si>
  <si>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</si>
  <si>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</si>
  <si>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</si>
  <si>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</si>
  <si>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</si>
  <si>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</si>
  <si>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</si>
  <si>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</si>
  <si>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</si>
  <si>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</si>
  <si>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</si>
  <si>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</si>
  <si>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</si>
  <si>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</si>
  <si>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</si>
  <si>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</si>
  <si>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</si>
  <si>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</si>
  <si>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</si>
  <si>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</si>
  <si>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</si>
  <si>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</si>
  <si>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</si>
  <si>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</si>
  <si>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</si>
  <si>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</si>
  <si>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</si>
  <si>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</si>
  <si>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</si>
  <si>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</si>
  <si>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</si>
  <si>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</si>
  <si>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</si>
  <si>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</si>
  <si>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</si>
  <si>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</si>
  <si>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</si>
  <si>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</si>
  <si>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</si>
  <si>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</si>
  <si>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</si>
  <si>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</si>
  <si>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</si>
  <si>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</si>
  <si>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</si>
  <si>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</si>
  <si>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</si>
  <si>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</si>
  <si>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</si>
  <si>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</si>
  <si>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</si>
  <si>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</si>
  <si>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</si>
  <si>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</si>
  <si>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</si>
  <si>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</si>
  <si>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</si>
  <si>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</si>
  <si>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</si>
  <si>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</si>
  <si>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</si>
  <si>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</si>
  <si>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</si>
  <si>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</si>
  <si>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</si>
  <si>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</si>
  <si>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</si>
  <si>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</si>
  <si>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</si>
  <si>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</si>
  <si>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</si>
  <si>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</si>
  <si>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</si>
  <si>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</si>
  <si>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</si>
  <si>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</si>
  <si>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</si>
  <si>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</si>
  <si>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</si>
  <si>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</si>
  <si>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</si>
  <si>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</si>
  <si>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</si>
  <si>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</si>
  <si>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</si>
  <si>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</si>
  <si>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</si>
  <si>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</si>
  <si>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</si>
  <si>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</si>
  <si>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</si>
  <si>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</si>
  <si>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</si>
  <si>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</si>
  <si>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</si>
  <si>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</si>
  <si>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</si>
  <si>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</si>
  <si>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</si>
  <si>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</si>
  <si>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</si>
  <si>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</si>
  <si>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</si>
  <si>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</si>
  <si>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</si>
  <si>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</si>
  <si>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</si>
  <si>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</si>
  <si>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</si>
  <si>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</si>
  <si>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</si>
  <si>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</si>
  <si>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</si>
  <si>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</si>
  <si>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</si>
  <si>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</si>
  <si>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</si>
  <si>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</si>
  <si>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</si>
  <si>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</si>
  <si>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</si>
  <si>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</si>
  <si>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</si>
  <si>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</si>
  <si>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</si>
  <si>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</si>
  <si>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</si>
  <si>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</si>
  <si>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</si>
  <si>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</si>
  <si>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</si>
  <si>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</si>
  <si>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</si>
  <si>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</si>
  <si>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</si>
  <si>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</si>
  <si>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</si>
  <si>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</si>
  <si>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</si>
  <si>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</si>
  <si>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</si>
  <si>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</si>
  <si>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</si>
  <si>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</si>
  <si>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</si>
  <si>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</si>
  <si>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</si>
  <si>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</si>
  <si>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</si>
  <si>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</si>
  <si>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</si>
  <si>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</si>
  <si>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</si>
  <si>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</si>
  <si>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</si>
  <si>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</si>
  <si>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</si>
  <si>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</si>
  <si>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</si>
  <si>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</si>
  <si>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</si>
  <si>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</si>
  <si>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</si>
  <si>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</si>
  <si>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</si>
  <si>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</si>
  <si>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</si>
  <si>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</si>
  <si>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</si>
  <si>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</si>
  <si>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</si>
  <si>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</si>
  <si>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</si>
  <si>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</si>
  <si>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</si>
  <si>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</si>
  <si>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</si>
  <si>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</si>
  <si>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</si>
  <si>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</si>
  <si>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</si>
  <si>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</si>
  <si>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</si>
  <si>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</si>
  <si>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</si>
  <si>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</si>
  <si>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</si>
  <si>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</si>
  <si>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</si>
  <si>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</si>
  <si>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</si>
  <si>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</si>
  <si>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</si>
  <si>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</si>
  <si>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</si>
  <si>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</si>
  <si>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</si>
  <si>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</si>
  <si>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</si>
  <si>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</si>
  <si>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</si>
  <si>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</si>
  <si>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</si>
  <si>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</si>
  <si>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</si>
  <si>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</si>
  <si>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</si>
  <si>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</si>
  <si>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</si>
  <si>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</si>
  <si>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</si>
  <si>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</si>
  <si>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</si>
  <si>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</si>
  <si>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</si>
  <si>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</si>
  <si>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</si>
  <si>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</si>
  <si>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</si>
  <si>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</si>
  <si>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</si>
  <si>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</si>
  <si>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</si>
  <si>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</si>
  <si>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</si>
  <si>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</si>
  <si>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</si>
  <si>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</si>
  <si>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</si>
  <si>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</si>
  <si>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</si>
  <si>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</si>
  <si>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</si>
  <si>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</si>
  <si>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</si>
  <si>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</si>
  <si>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</si>
  <si>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</si>
  <si>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</si>
  <si>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</si>
  <si>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</si>
  <si>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</si>
  <si>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</si>
  <si>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</si>
  <si>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</si>
  <si>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</si>
  <si>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</si>
  <si>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</si>
  <si>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</si>
  <si>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</si>
  <si>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</si>
  <si>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</si>
  <si>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</si>
  <si>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</si>
  <si>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</si>
  <si>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</si>
  <si>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</si>
  <si>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</si>
  <si>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</si>
  <si>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</si>
  <si>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</si>
  <si>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</si>
  <si>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</si>
  <si>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</si>
  <si>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</si>
  <si>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</si>
  <si>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</si>
  <si>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</si>
  <si>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</si>
  <si>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</si>
  <si>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</si>
  <si>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</si>
  <si>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</si>
  <si>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</si>
  <si>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</si>
  <si>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</si>
  <si>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</si>
  <si>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</si>
  <si>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</si>
  <si>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</si>
  <si>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</si>
  <si>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</si>
  <si>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</si>
  <si>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</si>
  <si>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</si>
  <si>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</si>
  <si>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</si>
  <si>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</si>
  <si>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</si>
  <si>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</si>
  <si>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</si>
  <si>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</si>
  <si>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</si>
  <si>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</si>
  <si>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</si>
  <si>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</si>
  <si>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</si>
  <si>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</si>
  <si>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</si>
  <si>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</si>
  <si>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</si>
  <si>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</si>
  <si>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</si>
  <si>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</si>
  <si>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</si>
  <si>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</si>
  <si>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</si>
  <si>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</si>
  <si>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</si>
  <si>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</si>
  <si>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</si>
  <si>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</si>
  <si>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</si>
  <si>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</si>
  <si>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</si>
  <si>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</si>
  <si>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</si>
  <si>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</si>
  <si>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</si>
  <si>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</si>
  <si>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</si>
  <si>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</si>
  <si>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</si>
  <si>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</si>
  <si>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</si>
  <si>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</si>
  <si>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</si>
  <si>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</si>
  <si>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</si>
  <si>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</si>
  <si>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</si>
  <si>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</si>
  <si>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</si>
  <si>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</si>
  <si>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</si>
  <si>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</si>
  <si>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</si>
  <si>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</si>
  <si>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</si>
  <si>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</si>
  <si>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</si>
  <si>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</si>
  <si>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</si>
  <si>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</si>
  <si>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</si>
  <si>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</si>
  <si>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</si>
  <si>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</si>
  <si>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</si>
  <si>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</si>
  <si>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</si>
  <si>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</si>
  <si>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</si>
  <si>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</si>
  <si>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</si>
  <si>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</si>
  <si>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</si>
  <si>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</si>
  <si>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</si>
  <si>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</si>
  <si>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</si>
  <si>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</si>
  <si>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</si>
  <si>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</si>
  <si>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</si>
  <si>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</si>
  <si>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</si>
  <si>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</si>
  <si>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</si>
  <si>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</si>
  <si>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</si>
  <si>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</si>
  <si>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</si>
  <si>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</si>
  <si>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</si>
  <si>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</si>
  <si>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</si>
  <si>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</si>
  <si>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</si>
  <si>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</si>
  <si>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</si>
  <si>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</si>
  <si>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</si>
  <si>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</si>
  <si>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</si>
  <si>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</si>
  <si>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</si>
  <si>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</si>
  <si>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</si>
  <si>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</si>
  <si>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</si>
  <si>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</si>
  <si>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</si>
  <si>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</si>
  <si>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</si>
  <si>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</si>
  <si>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</si>
  <si>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</si>
  <si>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</si>
  <si>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</si>
  <si>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</si>
  <si>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</si>
  <si>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</si>
  <si>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</si>
  <si>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</si>
  <si>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</si>
  <si>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</si>
  <si>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</si>
  <si>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</si>
  <si>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</si>
  <si>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</si>
  <si>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</si>
  <si>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</si>
  <si>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</si>
  <si>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</si>
  <si>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</si>
  <si>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</si>
  <si>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</si>
  <si>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</si>
  <si>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</si>
  <si>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</si>
  <si>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</si>
  <si>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</si>
  <si>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</si>
  <si>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</si>
  <si>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</si>
  <si>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</si>
  <si>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</si>
  <si>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</si>
  <si>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</si>
  <si>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</si>
  <si>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</si>
  <si>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</si>
  <si>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</si>
  <si>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</si>
  <si>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</si>
  <si>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</si>
  <si>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</si>
  <si>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</si>
  <si>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</si>
  <si>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</si>
  <si>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</si>
  <si>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</si>
  <si>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</si>
  <si>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</si>
  <si>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</si>
  <si>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</si>
  <si>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</si>
  <si>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</si>
  <si>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</si>
  <si>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</si>
  <si>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</si>
  <si>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</si>
  <si>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</si>
  <si>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</si>
  <si>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</si>
  <si>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</si>
  <si>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</si>
  <si>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</si>
  <si>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</si>
  <si>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</si>
  <si>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</si>
  <si>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</si>
  <si>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</si>
  <si>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</si>
  <si>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</si>
  <si>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</si>
  <si>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</si>
  <si>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</si>
  <si>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</si>
  <si>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</si>
  <si>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</si>
  <si>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</si>
  <si>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</si>
  <si>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</si>
  <si>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</si>
  <si>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</si>
  <si>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</si>
  <si>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</si>
  <si>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</si>
  <si>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</si>
  <si>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</si>
  <si>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</si>
  <si>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</si>
  <si>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</si>
  <si>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</si>
  <si>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</si>
  <si>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</si>
  <si>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</si>
  <si>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</si>
  <si>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</si>
  <si>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</si>
  <si>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</si>
  <si>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</si>
  <si>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</si>
  <si>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</si>
  <si>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</si>
  <si>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</si>
  <si>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</si>
  <si>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</si>
  <si>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</si>
  <si>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</si>
  <si>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</si>
  <si>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</si>
  <si>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</si>
  <si>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</si>
  <si>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</si>
  <si>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</si>
  <si>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</si>
  <si>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</si>
  <si>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</si>
  <si>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</si>
  <si>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</si>
  <si>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</si>
  <si>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</si>
  <si>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</si>
  <si>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</si>
  <si>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</si>
  <si>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</si>
  <si>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</si>
  <si>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</si>
  <si>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</si>
  <si>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</si>
  <si>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</si>
  <si>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</si>
  <si>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</si>
  <si>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</si>
  <si>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</si>
  <si>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</si>
  <si>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</si>
  <si>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</si>
  <si>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</si>
  <si>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</si>
  <si>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</si>
  <si>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</si>
  <si>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</si>
  <si>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</si>
  <si>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</si>
  <si>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</si>
  <si>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</si>
  <si>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</si>
  <si>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</si>
  <si>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</si>
  <si>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</si>
  <si>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</si>
  <si>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</si>
  <si>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</si>
  <si>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</si>
  <si>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</si>
  <si>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</si>
  <si>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</si>
  <si>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</si>
  <si>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</si>
  <si>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</si>
  <si>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</si>
  <si>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</si>
  <si>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</si>
  <si>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</si>
  <si>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</si>
  <si>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</si>
  <si>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</si>
  <si>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</si>
  <si>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</si>
  <si>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</si>
  <si>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</si>
  <si>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</si>
  <si>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</si>
  <si>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</si>
  <si>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</si>
  <si>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</si>
  <si>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</si>
  <si>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</si>
  <si>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</si>
  <si>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</si>
  <si>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</si>
  <si>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</si>
  <si>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</si>
  <si>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</si>
  <si>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</si>
  <si>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</si>
  <si>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</si>
  <si>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</si>
  <si>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</si>
  <si>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</si>
  <si>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</si>
  <si>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</si>
  <si>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</si>
  <si>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</si>
  <si>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</si>
  <si>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</si>
  <si>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</si>
  <si>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</si>
  <si>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</si>
  <si>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</si>
  <si>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</si>
  <si>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</si>
  <si>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</si>
  <si>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</si>
  <si>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</si>
  <si>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</si>
  <si>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</si>
  <si>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</si>
  <si>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</si>
  <si>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</si>
  <si>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</si>
  <si>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</si>
  <si>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</si>
  <si>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</si>
  <si>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</si>
  <si>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</si>
  <si>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</si>
  <si>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</si>
  <si>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</si>
  <si>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</si>
  <si>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</si>
  <si>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</si>
  <si>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</si>
  <si>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</si>
  <si>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</si>
  <si>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</si>
  <si>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</si>
  <si>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</si>
  <si>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</si>
  <si>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</si>
  <si>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</si>
  <si>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</si>
  <si>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</si>
  <si>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</si>
  <si>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</si>
  <si>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</si>
  <si>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</si>
  <si>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</si>
  <si>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</si>
  <si>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</si>
  <si>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</si>
  <si>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</si>
  <si>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</si>
  <si>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</si>
  <si>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</si>
  <si>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</si>
  <si>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</si>
  <si>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</si>
  <si>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</si>
  <si>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</si>
  <si>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</si>
  <si>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</si>
  <si>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</si>
  <si>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</si>
  <si>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</si>
  <si>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</si>
  <si>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</si>
  <si>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</si>
  <si>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</si>
  <si>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</si>
  <si>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</si>
  <si>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</si>
  <si>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</si>
  <si>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</si>
  <si>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</si>
  <si>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</si>
  <si>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</si>
  <si>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</si>
  <si>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</si>
  <si>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</si>
  <si>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</si>
  <si>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</si>
  <si>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</si>
  <si>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</si>
  <si>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</si>
  <si>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</si>
  <si>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</si>
  <si>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</si>
  <si>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</si>
  <si>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</si>
  <si>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</si>
  <si>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</si>
  <si>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</si>
  <si>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</si>
  <si>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</si>
  <si>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</si>
  <si>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</si>
  <si>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</si>
  <si>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</si>
  <si>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</si>
  <si>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</si>
  <si>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</si>
  <si>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</si>
  <si>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</si>
  <si>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</si>
  <si>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</si>
  <si>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</si>
  <si>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</si>
  <si>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</si>
  <si>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</si>
  <si>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</si>
  <si>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</si>
  <si>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</si>
  <si>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</si>
  <si>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</si>
  <si>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</si>
  <si>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</si>
  <si>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</si>
  <si>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</si>
  <si>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</si>
  <si>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</si>
  <si>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</si>
  <si>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</si>
  <si>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</si>
  <si>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</si>
  <si>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</si>
  <si>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</si>
  <si>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</si>
  <si>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</si>
  <si>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</si>
  <si>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</si>
  <si>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</si>
  <si>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</si>
  <si>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</si>
  <si>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</si>
  <si>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</si>
  <si>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</si>
  <si>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</si>
  <si>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</si>
  <si>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</si>
  <si>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</si>
  <si>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</si>
  <si>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</si>
  <si>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</si>
  <si>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</si>
  <si>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</si>
  <si>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</si>
  <si>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</si>
  <si>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</si>
  <si>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</si>
  <si>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</si>
  <si>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</si>
  <si>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</si>
  <si>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</si>
  <si>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</si>
  <si>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</si>
  <si>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</si>
  <si>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</si>
  <si>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</si>
  <si>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</si>
  <si>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</si>
  <si>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</si>
  <si>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</si>
  <si>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</si>
  <si>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</si>
  <si>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</si>
  <si>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</si>
  <si>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</si>
  <si>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</si>
  <si>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</si>
  <si>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</si>
  <si>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</si>
  <si>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</si>
  <si>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</si>
  <si>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</si>
  <si>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</si>
  <si>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</si>
  <si>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</si>
  <si>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</si>
  <si>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</si>
  <si>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</si>
  <si>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</si>
  <si>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</si>
  <si>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</si>
  <si>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</si>
  <si>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</si>
  <si>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</si>
  <si>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</si>
  <si>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</si>
  <si>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</si>
  <si>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</si>
  <si>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</si>
  <si>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</si>
  <si>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</si>
  <si>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</si>
  <si>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</si>
  <si>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</si>
  <si>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</si>
  <si>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</si>
  <si>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</si>
  <si>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</si>
  <si>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</si>
  <si>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</si>
  <si>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</si>
  <si>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</si>
  <si>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</si>
  <si>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</si>
  <si>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</si>
  <si>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</si>
  <si>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</si>
  <si>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</si>
  <si>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</si>
  <si>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</si>
  <si>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</si>
  <si>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</si>
  <si>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</si>
  <si>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</si>
  <si>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</si>
  <si>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</si>
  <si>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</si>
  <si>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</si>
  <si>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</si>
  <si>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</si>
  <si>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</si>
  <si>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</si>
  <si>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</si>
  <si>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</si>
  <si>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</si>
  <si>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</si>
  <si>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</si>
  <si>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</si>
  <si>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</si>
  <si>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</si>
  <si>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</si>
  <si>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</si>
  <si>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</si>
  <si>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</si>
  <si>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</si>
  <si>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</si>
  <si>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</si>
  <si>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</si>
  <si>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</si>
  <si>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</si>
  <si>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</si>
  <si>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</si>
  <si>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</si>
  <si>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</si>
  <si>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</si>
  <si>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</si>
  <si>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</si>
  <si>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</si>
  <si>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</si>
  <si>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</si>
  <si>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</si>
  <si>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</si>
  <si>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</si>
  <si>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</si>
  <si>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</si>
  <si>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</si>
  <si>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</si>
  <si>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</si>
  <si>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</si>
  <si>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</si>
  <si>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</si>
  <si>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</si>
  <si>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</si>
  <si>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</si>
  <si>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</si>
  <si>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</si>
  <si>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</si>
  <si>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</si>
  <si>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</si>
  <si>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</si>
  <si>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</si>
  <si>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</si>
  <si>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</si>
  <si>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</si>
  <si>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</si>
  <si>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</si>
  <si>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</si>
  <si>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</si>
  <si>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</si>
  <si>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</si>
  <si>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</si>
  <si>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</si>
  <si>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</si>
  <si>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</si>
  <si>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</si>
  <si>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</si>
  <si>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</si>
  <si>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</si>
  <si>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</si>
  <si>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</si>
  <si>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</si>
  <si>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</si>
  <si>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</si>
  <si>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</si>
  <si>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</si>
  <si>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</si>
  <si>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</si>
  <si>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</si>
  <si>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</si>
  <si>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</si>
  <si>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</si>
  <si>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</si>
  <si>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</si>
  <si>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</si>
  <si>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</si>
  <si>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</si>
  <si>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</si>
  <si>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</si>
  <si>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</si>
  <si>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</si>
  <si>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</si>
  <si>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</si>
  <si>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</si>
  <si>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</si>
  <si>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</si>
  <si>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</si>
  <si>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</si>
  <si>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</si>
  <si>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</si>
  <si>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</si>
  <si>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</si>
  <si>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</si>
  <si>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</si>
  <si>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</si>
  <si>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</si>
  <si>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</si>
  <si>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</si>
  <si>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</si>
  <si>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</si>
  <si>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</si>
  <si>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</si>
  <si>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</si>
  <si>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</si>
  <si>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</si>
  <si>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</si>
  <si>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</si>
  <si>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</si>
  <si>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</si>
  <si>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</si>
  <si>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</si>
  <si>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</si>
  <si>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</si>
  <si>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</si>
  <si>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</si>
  <si>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</si>
  <si>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</si>
  <si>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</si>
  <si>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</si>
  <si>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</si>
  <si>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</si>
  <si>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</si>
  <si>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</si>
  <si>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</si>
  <si>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</si>
  <si>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</si>
  <si>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</si>
  <si>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</si>
  <si>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</si>
  <si>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</si>
  <si>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</si>
  <si>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</si>
  <si>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</si>
  <si>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</si>
  <si>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</si>
  <si>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</si>
  <si>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</si>
  <si>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</si>
  <si>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</si>
  <si>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</si>
  <si>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</si>
  <si>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</si>
  <si>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</si>
  <si>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</si>
  <si>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</si>
  <si>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</si>
  <si>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</si>
  <si>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</si>
  <si>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</si>
  <si>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</si>
  <si>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</si>
  <si>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</si>
  <si>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</si>
  <si>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</si>
  <si>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</si>
  <si>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</si>
  <si>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</si>
  <si>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</si>
  <si>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</si>
  <si>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</si>
  <si>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</si>
  <si>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</si>
  <si>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</si>
  <si>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</si>
  <si>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</si>
  <si>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</si>
  <si>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</si>
  <si>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</si>
  <si>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</si>
  <si>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</si>
  <si>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</si>
  <si>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</si>
  <si>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</si>
  <si>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</si>
  <si>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</si>
  <si>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</si>
  <si>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</si>
  <si>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</si>
  <si>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</si>
  <si>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</si>
  <si>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</si>
  <si>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</si>
  <si>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</si>
  <si>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</si>
  <si>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</si>
  <si>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</si>
  <si>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</si>
  <si>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</si>
  <si>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</si>
  <si>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</si>
  <si>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</si>
  <si>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</si>
  <si>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</si>
  <si>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</si>
  <si>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</si>
  <si>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</si>
  <si>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</si>
  <si>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</si>
  <si>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</si>
  <si>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</si>
  <si>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</si>
  <si>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</si>
  <si>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</si>
  <si>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</si>
  <si>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</si>
  <si>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</si>
  <si>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</si>
  <si>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</si>
  <si>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</si>
  <si>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</si>
  <si>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</si>
  <si>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</si>
  <si>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</si>
  <si>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</si>
  <si>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</si>
  <si>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</si>
  <si>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</si>
  <si>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</si>
  <si>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</si>
  <si>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</si>
  <si>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</si>
  <si>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</si>
  <si>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</si>
  <si>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</si>
  <si>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</si>
  <si>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</si>
  <si>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</si>
  <si>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</si>
  <si>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</si>
  <si>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</si>
  <si>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</si>
  <si>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</si>
  <si>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</si>
  <si>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</si>
  <si>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</si>
  <si>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</si>
  <si>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</si>
  <si>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</si>
  <si>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</si>
  <si>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</si>
  <si>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</si>
  <si>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</si>
  <si>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</si>
  <si>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</si>
  <si>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</si>
  <si>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</si>
  <si>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</si>
  <si>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</si>
  <si>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</si>
  <si>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</si>
  <si>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</si>
  <si>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</si>
  <si>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</si>
  <si>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</si>
  <si>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</si>
  <si>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</si>
  <si>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</si>
  <si>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</si>
  <si>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</si>
  <si>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</si>
  <si>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</si>
  <si>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</si>
  <si>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</si>
  <si>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</si>
  <si>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</si>
  <si>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</si>
  <si>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</si>
  <si>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</si>
  <si>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</si>
  <si>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</si>
  <si>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</si>
  <si>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</si>
  <si>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</si>
  <si>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</si>
  <si>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</si>
  <si>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</si>
  <si>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</si>
  <si>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</si>
  <si>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</si>
  <si>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</si>
  <si>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</si>
  <si>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</si>
  <si>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</si>
  <si>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</si>
  <si>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</si>
  <si>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</si>
  <si>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</si>
  <si>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</si>
  <si>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</si>
  <si>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</si>
  <si>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</si>
  <si>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</si>
  <si>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</si>
  <si>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</si>
  <si>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</si>
  <si>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</si>
  <si>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</si>
  <si>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</si>
  <si>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</si>
  <si>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</si>
  <si>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</si>
  <si>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</si>
  <si>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</si>
  <si>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</si>
  <si>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</si>
  <si>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</si>
  <si>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</si>
  <si>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</si>
  <si>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</si>
  <si>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</si>
  <si>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</si>
  <si>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</si>
  <si>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</si>
  <si>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</si>
  <si>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</si>
  <si>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</si>
  <si>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</si>
  <si>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</si>
  <si>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</si>
  <si>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</si>
  <si>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</si>
  <si>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</si>
  <si>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</si>
  <si>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</si>
  <si>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</si>
  <si>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</si>
  <si>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</si>
  <si>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</si>
  <si>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</si>
  <si>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</si>
  <si>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</si>
  <si>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</si>
  <si>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</si>
  <si>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</si>
  <si>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</si>
  <si>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</si>
  <si>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</si>
  <si>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</si>
  <si>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</si>
  <si>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</si>
  <si>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</si>
  <si>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</si>
  <si>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</si>
  <si>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</si>
  <si>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</si>
  <si>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</si>
  <si>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</si>
  <si>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</si>
  <si>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</si>
  <si>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</si>
  <si>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</si>
  <si>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</si>
  <si>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</si>
  <si>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</si>
  <si>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</si>
  <si>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</si>
  <si>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</si>
  <si>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</si>
  <si>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</si>
  <si>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</si>
  <si>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</si>
  <si>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</si>
  <si>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</si>
  <si>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</si>
  <si>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</si>
  <si>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</si>
  <si>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</si>
  <si>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</si>
  <si>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</si>
  <si>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</si>
  <si>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</si>
  <si>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</si>
  <si>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</si>
  <si>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</si>
  <si>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</si>
  <si>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</si>
  <si>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</si>
  <si>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</si>
  <si>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</si>
  <si>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</si>
  <si>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</si>
  <si>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</si>
  <si>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</si>
  <si>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</si>
  <si>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</si>
  <si>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</si>
  <si>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</si>
  <si>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</si>
  <si>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</si>
  <si>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</si>
  <si>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</si>
  <si>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</si>
  <si>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</si>
  <si>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</si>
  <si>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</si>
  <si>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</si>
  <si>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</si>
  <si>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</si>
  <si>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</si>
  <si>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</si>
  <si>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</si>
  <si>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</si>
  <si>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</si>
  <si>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</si>
  <si>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</si>
  <si>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</si>
  <si>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</si>
  <si>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</si>
  <si>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</si>
  <si>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</si>
  <si>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</si>
  <si>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</si>
  <si>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</si>
  <si>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</si>
  <si>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</si>
  <si>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</si>
  <si>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</si>
  <si>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</si>
  <si>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</si>
  <si>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</si>
  <si>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</si>
  <si>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</si>
  <si>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</si>
  <si>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</si>
  <si>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</si>
  <si>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</si>
  <si>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</si>
  <si>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</si>
  <si>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</si>
  <si>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</si>
  <si>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</si>
  <si>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</si>
  <si>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</si>
  <si>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</si>
  <si>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</si>
  <si>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</si>
  <si>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</si>
  <si>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</si>
  <si>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</si>
  <si>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</si>
  <si>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</si>
  <si>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</si>
  <si>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</si>
  <si>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</si>
  <si>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</si>
  <si>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</si>
  <si>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</si>
  <si>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</si>
  <si>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</si>
  <si>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</si>
  <si>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</si>
  <si>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</si>
  <si>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</si>
  <si>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</si>
  <si>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</si>
  <si>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</si>
  <si>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</si>
  <si>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</si>
  <si>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</si>
  <si>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</si>
  <si>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</si>
  <si>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</si>
  <si>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</si>
  <si>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</si>
  <si>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</si>
  <si>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</si>
  <si>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</si>
  <si>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</si>
  <si>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</si>
  <si>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</si>
  <si>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</si>
  <si>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</si>
  <si>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</si>
  <si>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</si>
  <si>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</si>
  <si>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</si>
  <si>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</si>
  <si>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</si>
  <si>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</si>
  <si>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</si>
  <si>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</si>
  <si>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</si>
  <si>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</si>
  <si>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</si>
  <si>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</si>
  <si>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</si>
  <si>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</si>
  <si>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</si>
  <si>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</si>
  <si>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</si>
  <si>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</si>
  <si>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</si>
  <si>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</si>
  <si>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</si>
  <si>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</si>
  <si>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</si>
  <si>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</si>
  <si>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</si>
  <si>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</si>
  <si>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</si>
  <si>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</si>
  <si>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</si>
  <si>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</si>
  <si>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</si>
  <si>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</si>
  <si>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</si>
  <si>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</si>
  <si>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</si>
  <si>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</si>
  <si>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</si>
  <si>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</si>
  <si>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</si>
  <si>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</si>
  <si>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</si>
  <si>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</si>
  <si>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</si>
  <si>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</si>
  <si>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</si>
  <si>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</si>
  <si>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</si>
  <si>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</si>
  <si>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</si>
  <si>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</si>
  <si>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</si>
  <si>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</si>
  <si>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</si>
  <si>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</si>
  <si>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</si>
  <si>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</si>
  <si>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</si>
  <si>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</si>
  <si>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</si>
  <si>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</si>
  <si>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</si>
  <si>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</si>
  <si>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</si>
  <si>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</si>
  <si>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</si>
  <si>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</si>
  <si>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</si>
  <si>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</si>
  <si>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</si>
  <si>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</si>
  <si>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</si>
  <si>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</si>
  <si>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</si>
  <si>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</si>
  <si>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</si>
  <si>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</si>
  <si>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</si>
  <si>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</si>
  <si>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</si>
  <si>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</si>
  <si>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</si>
  <si>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</si>
  <si>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</si>
  <si>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</si>
  <si>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</si>
  <si>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</si>
  <si>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</si>
  <si>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</si>
  <si>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</si>
  <si>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</si>
  <si>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</si>
  <si>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</si>
  <si>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</si>
  <si>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</si>
  <si>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</si>
  <si>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</si>
  <si>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</si>
  <si>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</si>
  <si>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</si>
  <si>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</si>
  <si>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</si>
  <si>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</si>
  <si>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</si>
  <si>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</si>
  <si>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</si>
  <si>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</si>
  <si>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</si>
  <si>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</si>
  <si>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</si>
  <si>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</si>
  <si>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</si>
  <si>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</si>
  <si>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</si>
  <si>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</si>
  <si>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</si>
  <si>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</si>
  <si>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</si>
  <si>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</si>
  <si>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</si>
  <si>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</si>
  <si>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</si>
  <si>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</si>
  <si>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</si>
  <si>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</si>
  <si>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</si>
  <si>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</si>
  <si>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</si>
  <si>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</si>
  <si>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</si>
  <si>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</si>
  <si>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</si>
  <si>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</si>
  <si>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</si>
  <si>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</si>
  <si>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</si>
  <si>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</si>
  <si>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</si>
  <si>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</si>
  <si>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</si>
  <si>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</si>
  <si>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</si>
  <si>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</si>
  <si>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</si>
  <si>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</si>
  <si>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</si>
  <si>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</si>
  <si>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</si>
  <si>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</si>
  <si>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</si>
  <si>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</si>
  <si>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</si>
  <si>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</si>
  <si>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</si>
  <si>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</si>
  <si>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</si>
  <si>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</si>
  <si>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</si>
  <si>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</si>
  <si>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</si>
  <si>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</si>
  <si>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</si>
  <si>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</si>
  <si>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</si>
  <si>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</si>
  <si>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</si>
  <si>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</si>
  <si>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</si>
  <si>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</si>
  <si>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</si>
  <si>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</si>
  <si>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</si>
  <si>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</si>
  <si>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</si>
  <si>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</si>
  <si>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</si>
  <si>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</si>
  <si>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</si>
  <si>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</si>
  <si>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</si>
  <si>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</si>
  <si>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</si>
  <si>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</si>
  <si>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</si>
  <si>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</si>
  <si>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</si>
  <si>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</si>
  <si>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</si>
  <si>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</si>
  <si>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</si>
  <si>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</si>
  <si>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</si>
  <si>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</si>
  <si>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</si>
  <si>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</si>
  <si>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</si>
  <si>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</si>
  <si>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</si>
  <si>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</si>
  <si>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</si>
  <si>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</si>
  <si>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</si>
  <si>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</si>
  <si>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</si>
  <si>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</si>
  <si>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</si>
  <si>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</si>
  <si>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</si>
  <si>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</si>
  <si>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</si>
  <si>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</si>
  <si>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</si>
  <si>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</si>
  <si>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</si>
  <si>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</si>
  <si>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</si>
  <si>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</si>
  <si>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</si>
  <si>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</si>
  <si>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</si>
  <si>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</si>
  <si>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</si>
  <si>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</si>
  <si>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</si>
  <si>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</si>
  <si>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</si>
  <si>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</si>
  <si>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</si>
  <si>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</si>
  <si>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</si>
  <si>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</si>
  <si>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</si>
  <si>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</si>
  <si>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</si>
  <si>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</si>
  <si>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</si>
  <si>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</si>
  <si>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</si>
  <si>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</si>
  <si>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</si>
  <si>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</si>
  <si>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</si>
  <si>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</si>
  <si>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</si>
  <si>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</si>
  <si>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</si>
  <si>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</si>
  <si>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</si>
  <si>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</si>
  <si>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</si>
  <si>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</si>
  <si>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</si>
  <si>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</si>
  <si>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</si>
  <si>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</si>
  <si>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</si>
  <si>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</si>
  <si>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</si>
  <si>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</si>
  <si>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</si>
  <si>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</si>
  <si>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</si>
  <si>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</si>
  <si>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</si>
  <si>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</si>
  <si>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</si>
  <si>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</si>
  <si>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</si>
  <si>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</si>
  <si>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</si>
  <si>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</si>
  <si>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</si>
  <si>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</si>
  <si>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</si>
  <si>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</si>
  <si>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</si>
  <si>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</si>
  <si>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</si>
  <si>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</si>
  <si>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</si>
  <si>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</si>
  <si>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</si>
  <si>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</si>
  <si>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</si>
  <si>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</si>
  <si>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</si>
  <si>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</si>
  <si>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</si>
  <si>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</si>
  <si>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</si>
  <si>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</si>
  <si>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</si>
  <si>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</si>
  <si>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</si>
  <si>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</si>
  <si>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</si>
  <si>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</si>
  <si>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</si>
  <si>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</si>
  <si>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</si>
  <si>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</si>
  <si>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</si>
  <si>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</si>
  <si>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</si>
  <si>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</si>
  <si>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</si>
  <si>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</si>
  <si>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</si>
  <si>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</si>
  <si>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</si>
  <si>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</si>
  <si>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</si>
  <si>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</si>
  <si>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</si>
  <si>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</si>
  <si>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</si>
  <si>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</si>
  <si>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</si>
  <si>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</si>
  <si>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</si>
  <si>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</si>
  <si>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</si>
  <si>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</si>
  <si>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</si>
  <si>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</si>
  <si>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</si>
  <si>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</si>
  <si>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</si>
  <si>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</si>
  <si>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</si>
  <si>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</si>
  <si>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</si>
  <si>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</si>
  <si>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</si>
  <si>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</si>
  <si>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</si>
  <si>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</si>
  <si>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</si>
  <si>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</si>
  <si>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</si>
  <si>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</si>
  <si>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</si>
  <si>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</si>
  <si>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</si>
  <si>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</si>
  <si>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</si>
  <si>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</si>
  <si>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</si>
  <si>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</si>
  <si>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</si>
  <si>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</si>
  <si>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</si>
  <si>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</si>
  <si>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</si>
  <si>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</si>
  <si>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</si>
  <si>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</si>
  <si>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</si>
  <si>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</si>
  <si>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</si>
  <si>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</si>
  <si>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</si>
  <si>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</si>
  <si>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</si>
  <si>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</si>
  <si>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</si>
  <si>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</si>
  <si>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</si>
  <si>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</si>
  <si>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</si>
  <si>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</si>
  <si>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</si>
  <si>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</si>
  <si>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</si>
  <si>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</si>
  <si>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</si>
  <si>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</si>
  <si>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</si>
  <si>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</si>
  <si>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</si>
  <si>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</si>
  <si>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</si>
  <si>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</si>
  <si>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</si>
  <si>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</si>
  <si>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</si>
  <si>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</si>
  <si>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</si>
  <si>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</si>
  <si>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</si>
  <si>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</si>
  <si>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</si>
  <si>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</si>
  <si>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</si>
  <si>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</si>
  <si>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</si>
  <si>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</si>
  <si>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</si>
  <si>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</si>
  <si>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</si>
  <si>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</si>
  <si>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</si>
  <si>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</si>
  <si>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</si>
  <si>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</si>
  <si>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</si>
  <si>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</si>
  <si>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</si>
  <si>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</si>
  <si>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</si>
  <si>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</si>
  <si>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</si>
  <si>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</si>
  <si>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</si>
  <si>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</si>
  <si>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</si>
  <si>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</si>
  <si>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</si>
  <si>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</si>
  <si>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</si>
  <si>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</si>
  <si>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</si>
  <si>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</si>
  <si>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</si>
  <si>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</si>
  <si>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</si>
  <si>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</si>
  <si>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</si>
  <si>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</si>
  <si>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</si>
  <si>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</si>
  <si>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</si>
  <si>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</si>
  <si>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</si>
  <si>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</si>
  <si>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</si>
  <si>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</si>
  <si>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</si>
  <si>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</si>
  <si>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</si>
  <si>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</si>
  <si>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</si>
  <si>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</si>
  <si>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</si>
  <si>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</si>
  <si>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</si>
  <si>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</si>
  <si>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</si>
  <si>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</si>
  <si>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</si>
  <si>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</si>
  <si>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</si>
  <si>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</si>
  <si>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</si>
  <si>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</si>
  <si>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</si>
  <si>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</si>
  <si>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</si>
  <si>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</si>
  <si>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</si>
  <si>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</si>
  <si>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</si>
  <si>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</si>
  <si>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</si>
  <si>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</si>
  <si>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</si>
  <si>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</si>
  <si>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</si>
  <si>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</si>
  <si>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</si>
  <si>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</si>
  <si>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</si>
  <si>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</si>
  <si>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</si>
  <si>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</si>
  <si>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</si>
  <si>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</si>
  <si>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</si>
  <si>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</si>
  <si>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</si>
  <si>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</si>
  <si>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</si>
  <si>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</si>
  <si>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</si>
  <si>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</si>
  <si>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</si>
  <si>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</si>
  <si>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</si>
  <si>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</si>
  <si>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</si>
  <si>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</si>
  <si>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</si>
  <si>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</si>
  <si>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</si>
  <si>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</si>
  <si>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</si>
  <si>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</si>
  <si>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</si>
  <si>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</si>
  <si>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</si>
  <si>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</si>
  <si>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</si>
  <si>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</si>
  <si>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</si>
  <si>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</si>
  <si>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</si>
  <si>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</si>
  <si>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</si>
  <si>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</si>
  <si>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</si>
  <si>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</si>
  <si>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</si>
  <si>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</si>
  <si>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</si>
  <si>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</si>
  <si>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</si>
  <si>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</si>
  <si>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</si>
  <si>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</si>
  <si>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</si>
  <si>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</si>
  <si>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</si>
  <si>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</si>
  <si>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</si>
  <si>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</si>
  <si>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</si>
  <si>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</si>
  <si>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</si>
  <si>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</si>
  <si>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</si>
  <si>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</si>
  <si>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</si>
  <si>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</si>
  <si>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</si>
  <si>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</si>
  <si>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</si>
  <si>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</si>
  <si>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</si>
  <si>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</si>
  <si>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</si>
  <si>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</si>
  <si>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</si>
  <si>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</si>
  <si>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</si>
  <si>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</si>
  <si>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</si>
  <si>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</si>
  <si>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</si>
  <si>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</si>
  <si>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</si>
  <si>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</si>
  <si>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</si>
  <si>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</si>
  <si>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</si>
  <si>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</si>
  <si>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</si>
  <si>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</si>
  <si>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</si>
  <si>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</si>
  <si>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</si>
  <si>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</si>
  <si>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</si>
  <si>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</si>
  <si>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</si>
  <si>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</si>
  <si>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</si>
  <si>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</si>
  <si>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</si>
  <si>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</si>
  <si>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</si>
  <si>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</si>
  <si>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</si>
  <si>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</si>
  <si>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</si>
  <si>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</si>
  <si>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</si>
  <si>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</si>
  <si>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</si>
  <si>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</si>
  <si>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</si>
  <si>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</si>
  <si>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</si>
  <si>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</si>
  <si>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</si>
  <si>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</si>
  <si>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</si>
  <si>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</si>
  <si>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</si>
  <si>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</si>
  <si>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</si>
  <si>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</si>
  <si>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</si>
  <si>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</si>
  <si>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</si>
  <si>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</si>
  <si>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</si>
  <si>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</si>
  <si>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</si>
  <si>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</si>
  <si>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</si>
  <si>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</si>
  <si>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</si>
  <si>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</si>
  <si>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</si>
  <si>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</si>
  <si>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</si>
  <si>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</si>
  <si>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</si>
  <si>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</si>
  <si>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</si>
  <si>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</si>
  <si>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</si>
  <si>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</si>
  <si>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</si>
  <si>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</si>
  <si>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</si>
  <si>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</si>
  <si>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</si>
  <si>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</si>
  <si>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</si>
  <si>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</si>
  <si>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</si>
  <si>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</si>
  <si>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</si>
  <si>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</si>
  <si>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</si>
  <si>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</si>
  <si>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</si>
  <si>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</si>
  <si>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</si>
  <si>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</si>
  <si>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</si>
  <si>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</si>
  <si>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</si>
  <si>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</si>
  <si>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</si>
  <si>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</si>
  <si>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</si>
  <si>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</si>
  <si>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</si>
  <si>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</si>
  <si>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</si>
  <si>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</si>
  <si>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</si>
  <si>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</si>
  <si>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</si>
  <si>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</si>
  <si>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</si>
  <si>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</si>
  <si>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</si>
  <si>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</si>
  <si>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</si>
  <si>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</si>
  <si>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</si>
  <si>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</si>
  <si>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</si>
  <si>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</si>
  <si>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</si>
  <si>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</si>
  <si>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</si>
  <si>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</si>
  <si>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</si>
  <si>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</si>
  <si>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</si>
  <si>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</si>
  <si>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</si>
  <si>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</si>
  <si>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</si>
  <si>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</si>
  <si>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</si>
  <si>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</si>
  <si>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</si>
  <si>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</si>
  <si>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</si>
  <si>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</si>
  <si>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</si>
  <si>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</si>
  <si>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</si>
  <si>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</si>
  <si>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</si>
  <si>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</si>
  <si>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</si>
  <si>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</si>
  <si>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</si>
  <si>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</si>
  <si>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</si>
  <si>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</si>
  <si>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</si>
  <si>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</si>
  <si>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</si>
  <si>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</si>
  <si>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</si>
  <si>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</si>
  <si>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</si>
  <si>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</si>
  <si>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</si>
  <si>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</si>
  <si>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</si>
  <si>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</si>
  <si>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</si>
  <si>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</si>
  <si>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</si>
  <si>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</si>
  <si>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</si>
  <si>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</si>
  <si>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</si>
  <si>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</si>
  <si>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</si>
  <si>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</si>
  <si>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</si>
  <si>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</si>
  <si>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</si>
  <si>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</si>
  <si>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</si>
  <si>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</si>
  <si>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</si>
  <si>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</si>
  <si>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</si>
  <si>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</si>
  <si>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</si>
  <si>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</si>
  <si>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</si>
  <si>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</si>
  <si>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</si>
  <si>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</si>
  <si>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</si>
  <si>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</si>
  <si>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</si>
  <si>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</si>
  <si>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</si>
  <si>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</si>
  <si>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</si>
  <si>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</si>
  <si>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</si>
  <si>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</si>
  <si>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</si>
  <si>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</si>
  <si>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</si>
  <si>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</si>
  <si>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</si>
  <si>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</si>
  <si>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</si>
  <si>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</si>
  <si>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</si>
  <si>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</si>
  <si>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</si>
  <si>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</si>
  <si>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</si>
  <si>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</si>
  <si>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</si>
  <si>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</si>
  <si>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</si>
  <si>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</si>
  <si>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</si>
  <si>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</si>
  <si>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</si>
  <si>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</si>
  <si>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</si>
  <si>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</si>
  <si>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</si>
  <si>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</si>
  <si>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</si>
  <si>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</si>
  <si>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</si>
  <si>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</si>
  <si>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</si>
  <si>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</si>
  <si>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</si>
  <si>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</si>
  <si>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</si>
  <si>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</si>
  <si>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</si>
  <si>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</si>
  <si>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</si>
  <si>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</si>
  <si>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</si>
  <si>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</si>
  <si>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</si>
  <si>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</si>
  <si>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</si>
  <si>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</si>
  <si>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</si>
  <si>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</si>
  <si>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</si>
  <si>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</si>
  <si>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</si>
  <si>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</si>
  <si>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</si>
  <si>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</si>
  <si>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</si>
  <si>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</si>
  <si>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</si>
  <si>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</si>
  <si>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</si>
  <si>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</si>
  <si>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</si>
  <si>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</si>
  <si>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</si>
  <si>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</si>
  <si>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</si>
  <si>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</si>
  <si>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</si>
  <si>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</si>
  <si>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</si>
  <si>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</si>
  <si>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</si>
  <si>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</si>
  <si>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</si>
  <si>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</si>
  <si>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</si>
  <si>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</si>
  <si>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</si>
  <si>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</si>
  <si>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</si>
  <si>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</si>
  <si>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</si>
  <si>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</si>
  <si>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</si>
  <si>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</si>
  <si>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</si>
  <si>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</si>
  <si>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</si>
  <si>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</si>
  <si>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</si>
  <si>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</si>
  <si>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</si>
  <si>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</si>
  <si>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</si>
  <si>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</si>
  <si>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</si>
  <si>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</si>
  <si>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</si>
  <si>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</si>
  <si>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</si>
  <si>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</si>
  <si>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</si>
  <si>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</si>
  <si>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</si>
  <si>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</si>
  <si>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</si>
  <si>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</si>
  <si>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</si>
  <si>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</si>
  <si>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</si>
  <si>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</si>
  <si>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</si>
  <si>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</si>
  <si>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</si>
  <si>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</si>
  <si>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</si>
  <si>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</si>
  <si>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</si>
  <si>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</si>
  <si>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</si>
  <si>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</si>
  <si>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</si>
  <si>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</si>
  <si>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</si>
  <si>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</si>
  <si>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</si>
  <si>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</si>
  <si>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</si>
  <si>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</si>
  <si>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</si>
  <si>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</si>
  <si>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</si>
  <si>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</si>
  <si>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</si>
  <si>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</si>
  <si>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</si>
  <si>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</si>
  <si>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</si>
  <si>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</si>
  <si>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</si>
  <si>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</si>
  <si>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</si>
  <si>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</si>
  <si>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</si>
  <si>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</si>
  <si>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</si>
  <si>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</si>
  <si>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</si>
  <si>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</si>
  <si>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</si>
  <si>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</si>
  <si>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</si>
  <si>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</si>
  <si>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</si>
  <si>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</si>
  <si>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</si>
  <si>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</si>
  <si>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</si>
  <si>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</si>
  <si>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</si>
  <si>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</si>
  <si>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</si>
  <si>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</si>
  <si>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</si>
  <si>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</si>
  <si>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</si>
  <si>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</si>
  <si>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</si>
  <si>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</si>
  <si>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</si>
  <si>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</si>
  <si>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</si>
  <si>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</si>
  <si>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</si>
  <si>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</si>
  <si>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</si>
  <si>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</si>
  <si>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</si>
  <si>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</si>
  <si>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</si>
  <si>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</si>
  <si>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</si>
  <si>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</si>
  <si>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</si>
  <si>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</si>
  <si>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</si>
  <si>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</si>
  <si>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</si>
  <si>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</si>
  <si>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</si>
  <si>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</si>
  <si>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</si>
  <si>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</si>
  <si>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</si>
  <si>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</si>
  <si>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</si>
  <si>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</si>
  <si>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</si>
  <si>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</si>
  <si>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</si>
  <si>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</si>
  <si>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</si>
  <si>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</si>
  <si>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</si>
  <si>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</si>
  <si>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</si>
  <si>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</si>
  <si>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</si>
  <si>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</si>
  <si>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</si>
  <si>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</si>
  <si>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</si>
  <si>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</si>
  <si>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</si>
  <si>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</si>
  <si>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</si>
  <si>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</si>
  <si>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</si>
  <si>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</si>
  <si>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</si>
  <si>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</si>
  <si>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</si>
  <si>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</si>
  <si>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</si>
  <si>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</si>
  <si>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</si>
  <si>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</si>
  <si>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</si>
  <si>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</si>
  <si>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</si>
  <si>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</si>
  <si>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</si>
  <si>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</si>
  <si>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</si>
  <si>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</si>
  <si>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</si>
  <si>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</si>
  <si>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</si>
  <si>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</si>
  <si>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</si>
  <si>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</si>
  <si>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</si>
  <si>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</si>
  <si>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</si>
  <si>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</si>
  <si>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</si>
  <si>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</si>
  <si>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</si>
  <si>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</si>
  <si>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</si>
  <si>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</si>
  <si>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</si>
  <si>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</si>
  <si>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</si>
  <si>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</si>
  <si>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</si>
  <si>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</si>
  <si>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</si>
  <si>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</si>
  <si>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</si>
  <si>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</si>
  <si>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</si>
  <si>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</si>
  <si>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</si>
  <si>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</si>
  <si>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</si>
  <si>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</si>
  <si>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</si>
  <si>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</si>
  <si>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</si>
  <si>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</si>
  <si>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</si>
  <si>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</si>
  <si>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</si>
  <si>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</si>
  <si>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</si>
  <si>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</si>
  <si>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</si>
  <si>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</si>
  <si>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</si>
  <si>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</si>
  <si>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</si>
  <si>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</si>
  <si>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</si>
  <si>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</si>
  <si>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</si>
  <si>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</si>
  <si>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</si>
  <si>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</si>
  <si>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</si>
  <si>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</si>
  <si>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</si>
  <si>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</si>
  <si>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</si>
  <si>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</si>
  <si>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</si>
  <si>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</si>
  <si>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</si>
  <si>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</si>
  <si>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</si>
  <si>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</si>
  <si>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</si>
  <si>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</si>
  <si>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</si>
  <si>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</si>
  <si>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</si>
  <si>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</si>
  <si>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</si>
  <si>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</si>
  <si>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</si>
  <si>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</si>
  <si>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</si>
  <si>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</si>
  <si>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</si>
  <si>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</si>
  <si>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</si>
  <si>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</si>
  <si>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</si>
  <si>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</si>
  <si>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</si>
  <si>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</si>
  <si>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</si>
  <si>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</si>
  <si>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</si>
  <si>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</si>
  <si>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</si>
  <si>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</si>
  <si>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</si>
  <si>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</si>
  <si>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</si>
  <si>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</si>
  <si>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</si>
  <si>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</si>
  <si>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</si>
  <si>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</si>
  <si>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</si>
  <si>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</si>
  <si>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</si>
  <si>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</si>
  <si>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</si>
  <si>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</si>
  <si>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</si>
  <si>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</si>
  <si>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</si>
  <si>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</si>
  <si>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</si>
  <si>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</si>
  <si>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</si>
  <si>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</si>
  <si>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</si>
  <si>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</si>
  <si>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</si>
  <si>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</si>
  <si>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</si>
  <si>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</si>
  <si>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</si>
  <si>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</si>
  <si>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</si>
  <si>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</si>
  <si>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</si>
  <si>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</si>
  <si>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</si>
  <si>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</si>
  <si>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</si>
  <si>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</si>
  <si>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</si>
  <si>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</si>
  <si>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</si>
  <si>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</si>
  <si>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</si>
  <si>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</si>
  <si>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</si>
  <si>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</si>
  <si>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</si>
  <si>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</si>
  <si>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</si>
  <si>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</si>
  <si>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</si>
  <si>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</si>
  <si>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</si>
  <si>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</si>
  <si>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</si>
  <si>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</si>
  <si>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</si>
  <si>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</si>
  <si>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</si>
  <si>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</si>
  <si>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</si>
  <si>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</si>
  <si>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</si>
  <si>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</si>
  <si>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</si>
  <si>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</si>
  <si>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</si>
  <si>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</si>
  <si>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</si>
  <si>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</si>
  <si>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</si>
  <si>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</si>
  <si>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</si>
  <si>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</si>
  <si>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</si>
  <si>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</si>
  <si>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</si>
  <si>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</si>
  <si>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</si>
  <si>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</si>
  <si>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</si>
  <si>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</si>
  <si>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</si>
  <si>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</si>
  <si>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</si>
  <si>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</si>
  <si>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</si>
  <si>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</si>
  <si>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</si>
  <si>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</si>
  <si>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</si>
  <si>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</si>
  <si>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</si>
  <si>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</si>
  <si>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</si>
  <si>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</si>
  <si>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</si>
  <si>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</si>
  <si>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</si>
  <si>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</si>
  <si>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</si>
  <si>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</si>
  <si>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</si>
  <si>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</si>
  <si>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</si>
  <si>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</si>
  <si>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</si>
  <si>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</si>
  <si>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</si>
  <si>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</si>
  <si>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</si>
  <si>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</si>
  <si>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</si>
  <si>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</si>
  <si>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</si>
  <si>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</si>
  <si>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</si>
  <si>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</si>
  <si>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</si>
  <si>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</si>
  <si>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</si>
  <si>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</si>
  <si>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</si>
  <si>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</si>
  <si>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</si>
  <si>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</si>
  <si>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</si>
  <si>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</si>
  <si>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</si>
  <si>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</si>
  <si>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</si>
  <si>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</si>
  <si>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</si>
  <si>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</si>
  <si>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</si>
  <si>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</si>
  <si>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</si>
  <si>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</si>
  <si>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</si>
  <si>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</si>
  <si>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</si>
  <si>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</si>
  <si>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</si>
  <si>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</si>
  <si>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</si>
  <si>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</si>
  <si>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</si>
  <si>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</si>
  <si>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</si>
  <si>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</si>
  <si>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</si>
  <si>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</si>
  <si>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</si>
  <si>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</si>
  <si>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</si>
  <si>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</si>
  <si>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</si>
  <si>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</si>
  <si>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</si>
  <si>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</si>
  <si>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</si>
  <si>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</si>
  <si>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</si>
  <si>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</si>
  <si>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</si>
  <si>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</si>
  <si>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</si>
  <si>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</si>
  <si>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</si>
  <si>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</si>
  <si>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</si>
  <si>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</si>
  <si>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</si>
  <si>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</si>
  <si>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</si>
  <si>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</si>
  <si>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</si>
  <si>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</si>
  <si>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</si>
  <si>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</si>
  <si>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</si>
  <si>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</si>
  <si>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</si>
  <si>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</si>
  <si>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</si>
  <si>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</si>
  <si>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</si>
  <si>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</si>
  <si>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</si>
  <si>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</si>
  <si>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</si>
  <si>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</si>
  <si>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</si>
  <si>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</si>
  <si>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</si>
  <si>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</si>
  <si>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</si>
  <si>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</si>
  <si>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</si>
  <si>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</si>
  <si>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</si>
  <si>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</si>
  <si>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</si>
  <si>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</si>
  <si>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</si>
  <si>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</si>
  <si>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</si>
  <si>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</si>
  <si>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</si>
  <si>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</si>
  <si>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</si>
  <si>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</si>
  <si>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</si>
  <si>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</si>
  <si>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</si>
  <si>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</si>
  <si>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</si>
  <si>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</si>
  <si>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</si>
  <si>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</si>
  <si>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</si>
  <si>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</si>
  <si>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</si>
  <si>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</si>
  <si>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</si>
  <si>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</si>
  <si>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</si>
  <si>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</si>
  <si>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</si>
  <si>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</si>
  <si>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</si>
  <si>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</si>
  <si>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</si>
  <si>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</si>
  <si>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</si>
  <si>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</si>
  <si>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</si>
  <si>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</si>
  <si>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</si>
  <si>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</si>
  <si>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</si>
  <si>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</si>
  <si>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</si>
  <si>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</si>
  <si>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</si>
  <si>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</si>
  <si>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</si>
  <si>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</si>
  <si>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</si>
  <si>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</si>
  <si>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</si>
  <si>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</si>
  <si>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</si>
  <si>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</si>
  <si>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</si>
  <si>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</si>
  <si>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</si>
  <si>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</si>
  <si>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</si>
  <si>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</si>
  <si>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</si>
  <si>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</si>
  <si>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</si>
  <si>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</si>
  <si>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</si>
  <si>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</si>
  <si>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</si>
  <si>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</si>
  <si>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</si>
  <si>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</si>
  <si>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</si>
  <si>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</si>
  <si>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</si>
  <si>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</si>
  <si>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</si>
  <si>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</si>
  <si>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</si>
  <si>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</si>
  <si>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</si>
  <si>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</si>
  <si>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</si>
  <si>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</si>
  <si>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</si>
  <si>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</si>
  <si>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</si>
  <si>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</si>
  <si>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</si>
  <si>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</si>
  <si>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</si>
  <si>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</si>
  <si>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</si>
  <si>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</si>
  <si>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</si>
  <si>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</si>
  <si>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</si>
  <si>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</si>
  <si>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</si>
  <si>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</si>
  <si>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</si>
  <si>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</si>
  <si>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</si>
  <si>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</si>
  <si>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</si>
  <si>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</si>
  <si>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</si>
  <si>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</si>
  <si>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</si>
  <si>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</si>
  <si>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</si>
  <si>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</si>
  <si>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</si>
  <si>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</si>
  <si>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</si>
  <si>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</si>
  <si>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</si>
  <si>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</si>
  <si>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</si>
  <si>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</si>
  <si>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</si>
  <si>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</si>
  <si>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</si>
  <si>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</si>
  <si>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</si>
  <si>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</si>
  <si>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</si>
  <si>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</si>
  <si>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</si>
  <si>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</si>
  <si>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</si>
  <si>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</si>
  <si>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</si>
  <si>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</si>
  <si>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</si>
  <si>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</si>
  <si>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</si>
  <si>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</si>
  <si>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</si>
  <si>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</si>
  <si>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</si>
  <si>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</si>
  <si>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</si>
  <si>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</si>
  <si>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</si>
  <si>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</si>
  <si>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</si>
  <si>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</si>
  <si>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</si>
  <si>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</si>
  <si>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</si>
  <si>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</si>
  <si>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</si>
  <si>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</si>
  <si>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</si>
  <si>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</si>
  <si>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</si>
  <si>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</si>
  <si>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</si>
  <si>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</si>
  <si>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</si>
  <si>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</si>
  <si>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</si>
  <si>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</si>
  <si>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</si>
  <si>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</si>
  <si>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</si>
  <si>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</si>
  <si>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</si>
  <si>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</si>
  <si>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</si>
  <si>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</si>
  <si>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</si>
  <si>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</si>
  <si>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</si>
  <si>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</si>
  <si>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</si>
  <si>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</si>
  <si>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</si>
  <si>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</si>
  <si>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</si>
  <si>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</si>
  <si>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</si>
  <si>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</si>
  <si>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</si>
  <si>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</si>
  <si>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</si>
  <si>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</si>
  <si>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</si>
  <si>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</si>
  <si>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</si>
  <si>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</si>
  <si>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</si>
  <si>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</si>
  <si>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</si>
  <si>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</si>
  <si>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</si>
  <si>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</si>
  <si>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</si>
  <si>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</si>
  <si>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</si>
  <si>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</si>
  <si>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</si>
  <si>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</si>
  <si>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</si>
  <si>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</si>
  <si>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</si>
  <si>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</si>
  <si>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</si>
  <si>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</si>
  <si>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</si>
  <si>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</si>
  <si>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</si>
  <si>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</si>
  <si>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</si>
  <si>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</si>
  <si>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</si>
  <si>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</si>
  <si>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</si>
  <si>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</si>
  <si>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</si>
  <si>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</si>
  <si>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</si>
  <si>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</si>
  <si>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</si>
  <si>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</si>
  <si>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</si>
  <si>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</si>
  <si>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</si>
  <si>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</si>
  <si>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</si>
  <si>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</si>
  <si>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</si>
  <si>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</si>
  <si>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</si>
  <si>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</si>
  <si>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</si>
  <si>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</si>
  <si>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</si>
  <si>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</si>
  <si>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</si>
  <si>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</si>
  <si>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</si>
  <si>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</si>
  <si>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</si>
  <si>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</si>
  <si>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</si>
  <si>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</si>
  <si>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</si>
  <si>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</si>
  <si>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</si>
  <si>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</si>
  <si>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</si>
  <si>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</si>
  <si>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</si>
  <si>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</si>
  <si>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</si>
  <si>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</si>
  <si>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</si>
  <si>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</si>
  <si>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</si>
  <si>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</si>
  <si>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</si>
  <si>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</si>
  <si>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</si>
  <si>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</si>
  <si>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</si>
  <si>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</si>
  <si>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</si>
  <si>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</si>
  <si>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</si>
  <si>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</si>
  <si>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</si>
  <si>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</si>
  <si>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</si>
  <si>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</si>
  <si>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</si>
  <si>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</si>
  <si>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</si>
  <si>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</si>
  <si>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</si>
  <si>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</si>
  <si>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</si>
  <si>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</si>
  <si>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</si>
  <si>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</si>
  <si>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</si>
  <si>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</si>
  <si>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</si>
  <si>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</si>
  <si>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</si>
  <si>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</si>
  <si>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</si>
  <si>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</si>
  <si>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</si>
  <si>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</si>
  <si>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</si>
  <si>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</si>
  <si>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</si>
  <si>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</si>
  <si>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</si>
  <si>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</si>
  <si>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</si>
  <si>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</si>
  <si>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</si>
  <si>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</si>
  <si>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</si>
  <si>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</si>
  <si>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</si>
  <si>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</si>
  <si>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</si>
  <si>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</si>
  <si>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</si>
  <si>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</si>
  <si>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</si>
  <si>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</si>
  <si>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</si>
  <si>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</si>
  <si>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</si>
  <si>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</si>
  <si>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</si>
  <si>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</si>
  <si>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</si>
  <si>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</si>
  <si>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</si>
  <si>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</si>
  <si>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</si>
  <si>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</si>
  <si>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</si>
  <si>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</si>
  <si>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</si>
  <si>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</si>
  <si>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</si>
  <si>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</si>
  <si>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</si>
  <si>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</si>
  <si>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</si>
  <si>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</si>
  <si>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</si>
  <si>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</si>
  <si>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</si>
  <si>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</si>
  <si>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</si>
  <si>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</si>
  <si>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</si>
  <si>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</si>
  <si>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</si>
  <si>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</si>
  <si>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</si>
  <si>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</si>
  <si>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</si>
  <si>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</si>
  <si>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</si>
  <si>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</si>
  <si>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</si>
  <si>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</si>
  <si>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</si>
  <si>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</si>
  <si>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</si>
  <si>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</si>
  <si>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</si>
  <si>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</si>
  <si>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</si>
  <si>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</si>
  <si>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</si>
  <si>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</si>
  <si>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</si>
  <si>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</si>
  <si>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</si>
  <si>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</si>
  <si>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</si>
  <si>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</si>
  <si>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</si>
  <si>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</si>
  <si>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</si>
  <si>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</si>
  <si>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</si>
  <si>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</si>
  <si>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</si>
  <si>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</si>
  <si>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</si>
  <si>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</si>
  <si>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</si>
  <si>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</si>
  <si>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</si>
  <si>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</si>
  <si>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</si>
  <si>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</si>
  <si>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</si>
  <si>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</si>
  <si>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</si>
  <si>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</si>
  <si>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</si>
  <si>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</si>
  <si>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</si>
  <si>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</si>
  <si>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</si>
  <si>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</si>
  <si>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</si>
  <si>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</si>
  <si>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</si>
  <si>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</si>
  <si>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</si>
  <si>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</si>
  <si>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</si>
  <si>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</si>
  <si>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</si>
  <si>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</si>
  <si>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</si>
  <si>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</si>
  <si>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</si>
  <si>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</si>
  <si>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</si>
  <si>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</si>
  <si>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</si>
  <si>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</si>
  <si>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</si>
  <si>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</si>
  <si>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</si>
  <si>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</si>
  <si>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</si>
  <si>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</si>
  <si>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</si>
  <si>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</si>
  <si>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</si>
  <si>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</si>
  <si>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</si>
  <si>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</si>
  <si>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</si>
  <si>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</si>
  <si>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</si>
  <si>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</si>
  <si>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</si>
  <si>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</si>
  <si>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</si>
  <si>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</si>
  <si>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</si>
  <si>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</si>
  <si>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</si>
  <si>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</si>
  <si>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</si>
  <si>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</si>
  <si>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</si>
  <si>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</si>
  <si>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</si>
  <si>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</si>
  <si>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</si>
  <si>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</si>
  <si>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</si>
  <si>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</si>
  <si>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</si>
  <si>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</si>
  <si>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</si>
  <si>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</si>
  <si>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</si>
  <si>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</si>
  <si>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</si>
  <si>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</si>
  <si>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</si>
  <si>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</si>
  <si>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</si>
  <si>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</si>
  <si>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</si>
  <si>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</si>
  <si>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</si>
  <si>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</si>
  <si>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</si>
  <si>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</si>
  <si>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</si>
  <si>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</si>
  <si>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</si>
  <si>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</si>
  <si>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</si>
  <si>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</si>
  <si>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</si>
  <si>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</si>
  <si>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</si>
  <si>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</si>
  <si>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</si>
  <si>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</si>
  <si>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</si>
  <si>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</si>
  <si>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</si>
  <si>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</si>
  <si>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</si>
  <si>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</si>
  <si>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</si>
  <si>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</si>
  <si>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</si>
  <si>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</si>
  <si>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</si>
  <si>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</si>
  <si>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</si>
  <si>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</si>
  <si>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</si>
  <si>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</si>
  <si>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</si>
  <si>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</si>
  <si>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</si>
  <si>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</si>
  <si>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</si>
  <si>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</si>
  <si>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</si>
  <si>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</si>
  <si>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</si>
  <si>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</si>
  <si>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</si>
  <si>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</si>
  <si>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</si>
  <si>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</si>
  <si>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</si>
  <si>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</si>
  <si>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</si>
  <si>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</si>
  <si>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</si>
  <si>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</si>
  <si>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</si>
  <si>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</si>
  <si>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</si>
  <si>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</si>
  <si>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</si>
  <si>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</si>
  <si>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</si>
  <si>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</si>
  <si>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</si>
  <si>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</si>
  <si>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</si>
  <si>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</si>
  <si>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</si>
  <si>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</si>
  <si>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</si>
  <si>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</si>
  <si>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</si>
  <si>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</si>
  <si>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</si>
  <si>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</si>
  <si>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</si>
  <si>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</si>
  <si>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</si>
  <si>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</si>
  <si>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</si>
  <si>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</si>
  <si>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</si>
  <si>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</si>
  <si>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</si>
  <si>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</si>
  <si>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</si>
  <si>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</si>
  <si>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</si>
  <si>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</si>
  <si>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</si>
  <si>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</si>
  <si>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</si>
  <si>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</si>
  <si>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</si>
  <si>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</si>
  <si>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</si>
  <si>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</si>
  <si>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</si>
  <si>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</si>
  <si>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</si>
  <si>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</si>
  <si>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</si>
  <si>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</si>
  <si>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</si>
  <si>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</si>
  <si>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</si>
  <si>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</si>
  <si>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</si>
  <si>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</si>
  <si>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</si>
  <si>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</si>
  <si>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</si>
  <si>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</si>
  <si>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</si>
  <si>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</si>
  <si>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</si>
  <si>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</si>
  <si>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</si>
  <si>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</si>
  <si>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</si>
  <si>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</si>
  <si>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</si>
  <si>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</si>
  <si>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</si>
  <si>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</si>
  <si>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</si>
  <si>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</si>
  <si>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</si>
  <si>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</si>
  <si>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</si>
  <si>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</si>
  <si>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</si>
  <si>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</si>
  <si>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</si>
  <si>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</si>
  <si>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</si>
  <si>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</si>
  <si>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</si>
  <si>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</si>
  <si>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</si>
  <si>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</si>
  <si>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</si>
  <si>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</si>
  <si>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</si>
  <si>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</si>
  <si>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</si>
  <si>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</si>
  <si>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</si>
  <si>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</si>
  <si>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</si>
  <si>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</si>
  <si>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</si>
  <si>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</si>
  <si>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</si>
  <si>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</si>
  <si>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</si>
  <si>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</si>
  <si>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</si>
  <si>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</si>
  <si>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</si>
  <si>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</si>
  <si>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</si>
  <si>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</si>
  <si>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</si>
  <si>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</si>
  <si>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</si>
  <si>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</si>
  <si>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</si>
  <si>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</si>
  <si>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</si>
  <si>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</si>
  <si>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</si>
  <si>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</si>
  <si>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</si>
  <si>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</si>
  <si>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</si>
  <si>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</si>
  <si>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</si>
  <si>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</si>
  <si>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</si>
  <si>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</si>
  <si>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</si>
  <si>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</si>
  <si>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</si>
  <si>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</si>
  <si>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</si>
  <si>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</si>
  <si>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</si>
  <si>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</si>
  <si>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</si>
  <si>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</si>
  <si>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</si>
  <si>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</si>
  <si>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</si>
  <si>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</si>
  <si>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</si>
  <si>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</si>
  <si>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</si>
  <si>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</si>
  <si>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</si>
  <si>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</si>
  <si>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</si>
  <si>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</si>
  <si>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</si>
  <si>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</si>
  <si>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</si>
  <si>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</si>
  <si>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</si>
  <si>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</si>
  <si>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</si>
  <si>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</si>
  <si>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</si>
  <si>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</si>
  <si>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</si>
  <si>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</si>
  <si>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</si>
  <si>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</si>
  <si>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</si>
  <si>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</si>
  <si>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</si>
  <si>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</si>
  <si>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</si>
  <si>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</si>
  <si>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</si>
  <si>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</si>
  <si>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</si>
  <si>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</si>
  <si>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</si>
  <si>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</si>
  <si>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</si>
  <si>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</si>
  <si>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</si>
  <si>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</si>
  <si>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</si>
  <si>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</si>
  <si>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</si>
  <si>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</si>
  <si>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</si>
  <si>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</si>
  <si>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</si>
  <si>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</si>
  <si>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</si>
  <si>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</si>
  <si>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</si>
  <si>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</si>
  <si>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</si>
  <si>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</si>
  <si>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</si>
  <si>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</si>
  <si>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</si>
  <si>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</si>
  <si>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</si>
  <si>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</si>
  <si>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</si>
  <si>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</si>
  <si>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</si>
  <si>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</si>
  <si>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</si>
  <si>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</si>
  <si>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</si>
  <si>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</si>
  <si>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</si>
  <si>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</si>
  <si>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</si>
  <si>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</si>
  <si>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</si>
  <si>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</si>
  <si>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</si>
  <si>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</si>
  <si>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</si>
  <si>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</si>
  <si>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</si>
  <si>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</si>
  <si>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</si>
  <si>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</si>
  <si>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</si>
  <si>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</si>
  <si>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</si>
  <si>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</si>
  <si>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</si>
  <si>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</si>
  <si>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</si>
  <si>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</si>
  <si>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</si>
  <si>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</si>
  <si>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</si>
  <si>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</si>
  <si>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</si>
  <si>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</si>
  <si>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</si>
  <si>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</si>
  <si>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</si>
  <si>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</si>
  <si>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</si>
  <si>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</si>
  <si>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</si>
  <si>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</si>
  <si>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</si>
  <si>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</si>
  <si>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</si>
  <si>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</si>
  <si>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</si>
  <si>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</si>
  <si>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</si>
  <si>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</si>
  <si>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</si>
  <si>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</si>
  <si>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</si>
  <si>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</si>
  <si>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</si>
  <si>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</si>
  <si>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</si>
  <si>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</si>
  <si>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</si>
  <si>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</si>
  <si>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</si>
  <si>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</si>
  <si>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</si>
  <si>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</si>
  <si>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</si>
  <si>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</si>
  <si>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</si>
  <si>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</si>
  <si>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</si>
  <si>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</si>
  <si>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</si>
  <si>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</si>
  <si>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</si>
  <si>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</si>
  <si>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</si>
  <si>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</si>
  <si>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</si>
  <si>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</si>
  <si>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</si>
  <si>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</si>
  <si>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</si>
  <si>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</si>
  <si>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</si>
  <si>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</si>
  <si>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</si>
  <si>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</si>
  <si>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</si>
  <si>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</si>
  <si>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</si>
  <si>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</si>
  <si>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</si>
  <si>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</si>
  <si>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</si>
  <si>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</si>
  <si>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</si>
  <si>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</si>
  <si>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</si>
  <si>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</si>
  <si>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</si>
  <si>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</si>
  <si>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</si>
  <si>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</si>
  <si>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</si>
  <si>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</si>
  <si>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</si>
  <si>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</si>
  <si>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</si>
  <si>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</si>
  <si>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</si>
  <si>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</si>
  <si>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</si>
  <si>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</si>
  <si>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</si>
  <si>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</si>
  <si>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</si>
  <si>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</si>
  <si>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</si>
  <si>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</si>
  <si>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</si>
  <si>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</si>
  <si>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</si>
  <si>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</si>
  <si>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</si>
  <si>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</si>
  <si>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</si>
  <si>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</si>
  <si>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</si>
  <si>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</si>
  <si>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</si>
  <si>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</si>
  <si>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</si>
  <si>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</si>
  <si>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</si>
  <si>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</si>
  <si>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</si>
  <si>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</si>
  <si>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</si>
  <si>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</si>
  <si>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</si>
  <si>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</si>
  <si>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</si>
  <si>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</si>
  <si>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</si>
  <si>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</si>
  <si>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</si>
  <si>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</si>
  <si>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</si>
  <si>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</si>
  <si>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</si>
  <si>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</si>
  <si>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</si>
  <si>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</si>
  <si>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</si>
  <si>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</si>
  <si>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</si>
  <si>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</si>
  <si>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</si>
  <si>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</si>
  <si>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</si>
  <si>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</si>
  <si>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</si>
  <si>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</si>
  <si>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</si>
  <si>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</si>
  <si>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</si>
  <si>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</si>
  <si>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</si>
  <si>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</si>
  <si>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</si>
  <si>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</si>
  <si>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</si>
  <si>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</si>
  <si>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</si>
  <si>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</si>
  <si>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</si>
  <si>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</si>
  <si>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</si>
  <si>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</si>
  <si>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</si>
  <si>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</si>
  <si>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</si>
  <si>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</si>
  <si>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</si>
  <si>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</si>
  <si>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</si>
  <si>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</si>
  <si>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</si>
  <si>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</si>
  <si>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</si>
  <si>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</si>
  <si>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</si>
  <si>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</si>
  <si>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</si>
  <si>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</si>
  <si>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</si>
  <si>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</si>
  <si>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</si>
  <si>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</si>
  <si>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</si>
  <si>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</si>
  <si>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</si>
  <si>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</si>
  <si>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</si>
  <si>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</si>
  <si>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</si>
  <si>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</si>
  <si>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</si>
  <si>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</si>
  <si>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</si>
  <si>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</si>
  <si>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</si>
  <si>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</si>
  <si>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</si>
  <si>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</si>
  <si>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</si>
  <si>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</si>
  <si>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</si>
  <si>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</si>
  <si>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</si>
  <si>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</si>
  <si>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</si>
  <si>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</si>
  <si>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</si>
  <si>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</si>
  <si>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</si>
  <si>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</si>
  <si>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</si>
  <si>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</si>
  <si>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</si>
  <si>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</si>
  <si>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</si>
  <si>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</si>
  <si>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</si>
  <si>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</si>
  <si>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</si>
  <si>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</si>
  <si>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</si>
  <si>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</si>
  <si>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</si>
  <si>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</si>
  <si>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</si>
  <si>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</si>
  <si>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</si>
  <si>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</si>
  <si>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</si>
  <si>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</si>
  <si>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</si>
  <si>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</si>
  <si>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</si>
  <si>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</si>
  <si>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</si>
  <si>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</si>
  <si>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</si>
  <si>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</si>
  <si>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</si>
  <si>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</si>
  <si>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</si>
  <si>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</si>
  <si>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</si>
  <si>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</si>
  <si>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</si>
  <si>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</si>
  <si>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</si>
  <si>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</si>
  <si>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</si>
  <si>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</si>
  <si>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</si>
  <si>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</si>
  <si>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</si>
  <si>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</si>
  <si>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</si>
  <si>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</si>
  <si>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</si>
  <si>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</si>
  <si>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</si>
  <si>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</si>
  <si>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</si>
  <si>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</si>
  <si>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</si>
  <si>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</si>
  <si>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</si>
  <si>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</si>
  <si>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</si>
  <si>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</si>
  <si>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</si>
  <si>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</si>
  <si>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</si>
  <si>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</si>
  <si>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</si>
  <si>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</si>
  <si>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</si>
  <si>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</si>
  <si>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</si>
  <si>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</si>
  <si>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</si>
  <si>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</si>
  <si>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</si>
  <si>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</si>
  <si>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</si>
  <si>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</si>
  <si>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</si>
  <si>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</si>
  <si>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</si>
  <si>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</si>
  <si>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</si>
  <si>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</si>
  <si>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</si>
  <si>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</si>
  <si>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</si>
  <si>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</si>
  <si>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</si>
  <si>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</si>
  <si>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</si>
  <si>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</si>
  <si>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</si>
  <si>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</si>
  <si>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</si>
  <si>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</si>
  <si>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</si>
  <si>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</si>
  <si>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</si>
  <si>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</si>
  <si>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</si>
  <si>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</si>
  <si>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</si>
  <si>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</si>
  <si>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</si>
  <si>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</si>
  <si>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</si>
  <si>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</si>
  <si>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</si>
  <si>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</si>
  <si>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</si>
  <si>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</si>
  <si>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</si>
  <si>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</si>
  <si>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</si>
  <si>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</si>
  <si>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</si>
  <si>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</si>
  <si>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</si>
  <si>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</si>
  <si>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</si>
  <si>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</si>
  <si>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</si>
  <si>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</si>
  <si>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</si>
  <si>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</si>
  <si>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</si>
  <si>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</si>
  <si>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</si>
  <si>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</si>
  <si>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</si>
  <si>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</si>
  <si>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</si>
  <si>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</si>
  <si>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</si>
  <si>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</si>
  <si>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</si>
  <si>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</si>
  <si>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</si>
  <si>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</si>
  <si>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</si>
  <si>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</si>
  <si>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</si>
  <si>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</si>
  <si>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</si>
  <si>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</si>
  <si>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</si>
  <si>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</si>
  <si>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</si>
  <si>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</si>
  <si>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</si>
  <si>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</si>
  <si>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</si>
  <si>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</si>
  <si>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</si>
  <si>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</si>
  <si>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</si>
  <si>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</si>
  <si>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</si>
  <si>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</si>
  <si>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</si>
  <si>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</si>
  <si>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</si>
  <si>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</si>
  <si>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</si>
  <si>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</si>
  <si>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</si>
  <si>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</si>
  <si>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</si>
  <si>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</si>
  <si>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</si>
  <si>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</si>
  <si>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</si>
  <si>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</si>
  <si>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</si>
  <si>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</si>
  <si>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</si>
  <si>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</si>
  <si>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</si>
  <si>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</si>
  <si>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</si>
  <si>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</si>
  <si>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</si>
  <si>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</si>
  <si>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</si>
  <si>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</si>
  <si>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</si>
  <si>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</si>
  <si>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</si>
  <si>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</si>
  <si>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</si>
  <si>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</si>
  <si>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</si>
  <si>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</si>
  <si>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</si>
  <si>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</si>
  <si>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</si>
  <si>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</si>
  <si>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</si>
  <si>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</si>
  <si>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</si>
  <si>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</si>
  <si>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</si>
  <si>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</si>
  <si>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</si>
  <si>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</si>
  <si>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</si>
  <si>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</si>
  <si>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</si>
  <si>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</si>
  <si>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</si>
  <si>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</si>
  <si>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</si>
  <si>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</si>
  <si>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</si>
  <si>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</si>
  <si>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</si>
  <si>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</si>
  <si>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</si>
  <si>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</si>
  <si>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</si>
  <si>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</si>
  <si>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</si>
  <si>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</si>
  <si>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</si>
  <si>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</si>
  <si>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</si>
  <si>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</si>
  <si>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</si>
  <si>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</si>
  <si>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</si>
  <si>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</si>
  <si>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</si>
  <si>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</si>
  <si>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</si>
  <si>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</si>
  <si>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</si>
  <si>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</si>
  <si>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</si>
  <si>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</si>
  <si>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</si>
  <si>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</si>
  <si>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</si>
  <si>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</si>
  <si>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</si>
  <si>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</si>
  <si>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</si>
  <si>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</si>
  <si>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</si>
  <si>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</si>
  <si>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</si>
  <si>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</si>
  <si>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</si>
  <si>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</si>
  <si>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</si>
  <si>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</si>
  <si>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</si>
  <si>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</si>
  <si>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</si>
  <si>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</si>
  <si>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</si>
  <si>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</si>
  <si>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</si>
  <si>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</si>
  <si>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</si>
  <si>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</si>
  <si>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</si>
  <si>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</si>
  <si>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</si>
  <si>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</si>
  <si>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</si>
  <si>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</si>
  <si>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</si>
  <si>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</si>
  <si>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</si>
  <si>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</si>
  <si>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</si>
  <si>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</si>
  <si>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</si>
  <si>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</si>
  <si>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</si>
  <si>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</si>
  <si>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</si>
  <si>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</si>
  <si>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</si>
  <si>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</si>
  <si>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</si>
  <si>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</si>
  <si>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</si>
  <si>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</si>
  <si>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</si>
  <si>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</si>
  <si>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</si>
  <si>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</si>
  <si>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</si>
  <si>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</si>
  <si>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</si>
  <si>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</si>
  <si>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</si>
  <si>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</si>
  <si>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</si>
  <si>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</si>
  <si>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</si>
  <si>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</si>
  <si>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</si>
  <si>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</si>
  <si>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</si>
  <si>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</si>
  <si>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</si>
  <si>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</si>
  <si>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</si>
  <si>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</si>
  <si>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</si>
  <si>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</si>
  <si>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</si>
  <si>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</si>
  <si>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</si>
  <si>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</si>
  <si>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</si>
  <si>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</si>
  <si>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</si>
  <si>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</si>
  <si>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</si>
  <si>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</si>
  <si>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</si>
  <si>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</si>
  <si>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</si>
  <si>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</si>
  <si>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</si>
  <si>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</si>
  <si>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</si>
  <si>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</si>
  <si>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</si>
  <si>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</si>
  <si>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</si>
  <si>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</si>
  <si>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</si>
  <si>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</si>
  <si>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</si>
  <si>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</si>
  <si>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</si>
  <si>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</si>
  <si>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</si>
  <si>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</si>
  <si>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</si>
  <si>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</si>
  <si>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</si>
  <si>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</si>
  <si>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</si>
  <si>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</si>
  <si>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</si>
  <si>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</si>
  <si>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</si>
  <si>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</si>
  <si>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</si>
  <si>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</si>
  <si>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</si>
  <si>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</si>
  <si>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</si>
  <si>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</si>
  <si>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</si>
  <si>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</si>
  <si>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</si>
  <si>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</si>
  <si>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</si>
  <si>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</si>
  <si>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</si>
  <si>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</si>
  <si>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</si>
  <si>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</si>
  <si>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</si>
  <si>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</si>
  <si>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</si>
  <si>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</si>
  <si>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</si>
  <si>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</si>
  <si>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</si>
  <si>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</si>
  <si>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</si>
  <si>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</si>
  <si>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</si>
  <si>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</si>
  <si>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</si>
  <si>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</si>
  <si>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</si>
  <si>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</si>
  <si>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</si>
  <si>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</si>
  <si>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</si>
  <si>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</si>
  <si>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</si>
  <si>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</si>
  <si>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</si>
  <si>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</si>
  <si>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</si>
  <si>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</si>
  <si>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</si>
  <si>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</si>
  <si>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</si>
  <si>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</si>
  <si>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</si>
  <si>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</si>
  <si>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</si>
  <si>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</si>
  <si>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</si>
  <si>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</si>
  <si>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</si>
  <si>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</si>
  <si>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</si>
  <si>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</si>
  <si>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</si>
  <si>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</si>
  <si>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</si>
  <si>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</si>
  <si>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</si>
  <si>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</si>
  <si>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</si>
  <si>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</si>
  <si>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</si>
  <si>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</si>
  <si>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</si>
  <si>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</si>
  <si>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</si>
  <si>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</si>
  <si>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</si>
  <si>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</si>
  <si>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</si>
  <si>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</si>
  <si>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</si>
  <si>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</si>
  <si>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</si>
  <si>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</si>
  <si>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</si>
  <si>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</si>
  <si>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</si>
  <si>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</si>
  <si>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</si>
  <si>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</si>
  <si>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</si>
  <si>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</si>
  <si>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</si>
  <si>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</si>
  <si>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</si>
  <si>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</si>
  <si>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</si>
  <si>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</si>
  <si>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</si>
  <si>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</si>
  <si>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</si>
  <si>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</si>
  <si>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</si>
  <si>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</si>
  <si>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</si>
  <si>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</si>
  <si>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</si>
  <si>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</si>
  <si>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</si>
  <si>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</si>
  <si>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</si>
  <si>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</si>
  <si>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</si>
  <si>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</si>
  <si>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</si>
  <si>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</si>
  <si>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</si>
  <si>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</si>
  <si>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</si>
  <si>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</si>
  <si>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</si>
  <si>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</si>
  <si>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</si>
  <si>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</si>
  <si>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</si>
  <si>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</si>
  <si>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</si>
  <si>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</si>
  <si>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</si>
  <si>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</si>
  <si>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</si>
  <si>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</si>
  <si>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</si>
  <si>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</si>
  <si>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</si>
  <si>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</si>
  <si>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</si>
  <si>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</si>
  <si>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</si>
  <si>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</si>
  <si>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</si>
  <si>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</si>
  <si>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</si>
  <si>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</si>
  <si>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</si>
  <si>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</si>
  <si>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</si>
  <si>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</si>
  <si>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</si>
  <si>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</si>
  <si>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</si>
  <si>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</si>
  <si>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</si>
  <si>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</si>
  <si>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</si>
  <si>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</si>
  <si>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</si>
  <si>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</si>
  <si>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</si>
  <si>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</si>
  <si>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</si>
  <si>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</si>
  <si>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</si>
  <si>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</si>
  <si>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</si>
  <si>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</si>
  <si>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</si>
  <si>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</si>
  <si>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</si>
  <si>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</si>
  <si>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</si>
  <si>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</si>
  <si>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</si>
  <si>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</si>
  <si>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</si>
  <si>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</si>
  <si>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</si>
  <si>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</si>
  <si>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</si>
  <si>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</si>
  <si>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</si>
  <si>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</si>
  <si>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</si>
  <si>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</si>
  <si>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</si>
  <si>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</si>
  <si>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</si>
  <si>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</si>
  <si>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</si>
  <si>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</si>
  <si>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</si>
  <si>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</si>
  <si>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</si>
  <si>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</si>
  <si>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</si>
  <si>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</si>
  <si>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</si>
  <si>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</si>
  <si>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</si>
  <si>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</si>
  <si>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</si>
  <si>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</si>
  <si>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</si>
  <si>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</si>
  <si>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</si>
  <si>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</si>
  <si>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</si>
  <si>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</si>
  <si>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</si>
  <si>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</si>
  <si>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</si>
  <si>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</si>
  <si>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</si>
  <si>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</si>
  <si>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</si>
  <si>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</si>
  <si>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</si>
  <si>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</si>
  <si>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</si>
  <si>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</si>
  <si>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</si>
  <si>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</si>
  <si>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</si>
  <si>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</si>
  <si>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</si>
  <si>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</si>
  <si>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</si>
  <si>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</si>
  <si>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</si>
  <si>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</si>
  <si>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</si>
  <si>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</si>
  <si>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</si>
  <si>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</si>
  <si>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</si>
  <si>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</si>
  <si>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</si>
  <si>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</si>
  <si>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</si>
  <si>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</si>
  <si>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</si>
  <si>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</si>
  <si>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</si>
  <si>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</si>
  <si>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</si>
  <si>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</si>
  <si>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</si>
  <si>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</si>
  <si>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</si>
  <si>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</si>
  <si>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</si>
  <si>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</si>
  <si>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</si>
  <si>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</si>
  <si>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</si>
  <si>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</si>
  <si>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</si>
  <si>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</si>
  <si>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</si>
  <si>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</si>
  <si>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</si>
  <si>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</si>
  <si>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</si>
  <si>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</si>
  <si>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</si>
  <si>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</si>
  <si>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</si>
  <si>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</si>
  <si>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</si>
  <si>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</si>
  <si>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</si>
  <si>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</si>
  <si>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</si>
  <si>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</si>
  <si>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</si>
  <si>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</si>
  <si>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</si>
  <si>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</si>
  <si>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</si>
  <si>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</si>
  <si>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</si>
  <si>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</si>
  <si>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</si>
  <si>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</si>
  <si>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</si>
  <si>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</si>
  <si>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</si>
  <si>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</si>
  <si>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</si>
  <si>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</si>
  <si>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</si>
  <si>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</si>
  <si>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</si>
  <si>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</si>
  <si>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</si>
  <si>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</si>
  <si>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</si>
  <si>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</si>
  <si>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</si>
  <si>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</si>
  <si>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</si>
  <si>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</si>
  <si>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</si>
  <si>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</si>
  <si>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</si>
  <si>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</si>
  <si>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</si>
  <si>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</si>
  <si>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</si>
  <si>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</si>
  <si>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</si>
  <si>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</si>
  <si>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</si>
  <si>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</si>
  <si>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</si>
  <si>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</si>
  <si>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</si>
  <si>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</si>
  <si>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</si>
  <si>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</si>
  <si>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</si>
  <si>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</si>
  <si>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</si>
  <si>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</si>
  <si>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</si>
  <si>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</si>
  <si>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</si>
  <si>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</si>
  <si>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</si>
  <si>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</si>
  <si>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</si>
  <si>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</si>
  <si>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</si>
  <si>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</si>
  <si>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</si>
  <si>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</si>
  <si>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</si>
  <si>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</si>
  <si>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</si>
  <si>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</si>
  <si>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</si>
  <si>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</si>
  <si>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</si>
  <si>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</si>
  <si>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</si>
  <si>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</si>
  <si>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</si>
  <si>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</si>
  <si>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</si>
  <si>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</si>
  <si>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</si>
  <si>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</si>
  <si>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</si>
  <si>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</si>
  <si>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</si>
  <si>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</si>
  <si>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</si>
  <si>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</si>
  <si>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</si>
  <si>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</si>
  <si>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</si>
  <si>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</si>
  <si>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</si>
  <si>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</si>
  <si>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</si>
  <si>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</si>
  <si>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</si>
  <si>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</si>
  <si>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</si>
  <si>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</si>
  <si>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</si>
  <si>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</si>
  <si>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</si>
  <si>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</si>
  <si>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</si>
  <si>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</si>
  <si>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</si>
  <si>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</si>
  <si>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</si>
  <si>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</si>
  <si>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</si>
  <si>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</si>
  <si>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</si>
  <si>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</si>
  <si>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</si>
  <si>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</si>
  <si>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</si>
  <si>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</si>
  <si>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</si>
  <si>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</si>
  <si>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</si>
  <si>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</si>
  <si>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</si>
  <si>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</si>
  <si>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</si>
  <si>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</si>
  <si>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</si>
  <si>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</si>
  <si>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</si>
  <si>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</si>
  <si>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</si>
  <si>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</si>
  <si>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</si>
  <si>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</si>
  <si>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</si>
  <si>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</si>
  <si>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</si>
  <si>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</si>
  <si>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</si>
  <si>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</si>
  <si>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</si>
  <si>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</si>
  <si>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</si>
  <si>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</si>
  <si>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</si>
  <si>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</si>
  <si>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</si>
  <si>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</si>
  <si>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</si>
  <si>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</si>
  <si>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</si>
  <si>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</si>
  <si>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</si>
  <si>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</si>
  <si>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</si>
  <si>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</si>
  <si>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</si>
  <si>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</si>
  <si>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</si>
  <si>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</si>
  <si>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</si>
  <si>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</si>
  <si>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</si>
  <si>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</si>
  <si>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</si>
  <si>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</si>
  <si>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</si>
  <si>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</si>
  <si>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</si>
  <si>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</si>
  <si>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</si>
  <si>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</si>
  <si>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</si>
  <si>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</si>
  <si>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</si>
  <si>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</si>
  <si>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</si>
  <si>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</si>
  <si>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</si>
  <si>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</si>
  <si>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</si>
  <si>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</si>
  <si>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</si>
  <si>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</si>
  <si>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</si>
  <si>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</si>
  <si>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</si>
  <si>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</si>
  <si>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</si>
  <si>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</si>
  <si>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</si>
  <si>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</si>
  <si>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</si>
  <si>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</si>
  <si>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</si>
  <si>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</si>
  <si>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</si>
  <si>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</si>
  <si>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</si>
  <si>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</si>
  <si>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</si>
  <si>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</si>
  <si>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</si>
  <si>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</si>
  <si>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</si>
  <si>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</si>
  <si>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</si>
  <si>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</si>
  <si>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</si>
  <si>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</si>
  <si>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</si>
  <si>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</si>
  <si>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</si>
  <si>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</si>
  <si>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</si>
  <si>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</si>
  <si>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</si>
  <si>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</si>
  <si>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</si>
  <si>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</si>
  <si>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</si>
  <si>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</si>
  <si>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</si>
  <si>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</si>
  <si>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</si>
  <si>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</si>
  <si>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</si>
  <si>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</si>
  <si>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</si>
  <si>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</si>
  <si>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</si>
  <si>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</si>
  <si>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</si>
  <si>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</si>
  <si>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</si>
  <si>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</si>
  <si>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</si>
  <si>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</si>
  <si>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</si>
  <si>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</si>
  <si>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</si>
  <si>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</si>
  <si>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</si>
  <si>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</si>
  <si>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</si>
  <si>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</si>
  <si>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</si>
  <si>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</si>
  <si>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</si>
  <si>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</si>
  <si>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</si>
  <si>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</si>
  <si>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</si>
  <si>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</si>
  <si>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</si>
  <si>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</si>
  <si>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</si>
  <si>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</si>
  <si>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</si>
  <si>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</si>
  <si>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</si>
  <si>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</si>
  <si>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</si>
  <si>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</si>
  <si>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</si>
  <si>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</si>
  <si>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</si>
  <si>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</si>
  <si>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</si>
  <si>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</si>
  <si>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</si>
  <si>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</si>
  <si>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</si>
  <si>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</si>
  <si>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</si>
  <si>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</si>
  <si>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</si>
  <si>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</si>
  <si>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</si>
  <si>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</si>
  <si>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</si>
  <si>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</si>
  <si>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</si>
  <si>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</si>
  <si>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</si>
  <si>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</si>
  <si>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</si>
  <si>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</si>
  <si>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</si>
  <si>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</si>
  <si>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</si>
  <si>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</si>
  <si>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</si>
  <si>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</si>
  <si>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</si>
  <si>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</si>
  <si>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</si>
  <si>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</si>
  <si>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</si>
  <si>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</si>
  <si>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</si>
  <si>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</si>
  <si>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</si>
  <si>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</si>
  <si>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</si>
  <si>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</si>
  <si>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</si>
  <si>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</si>
  <si>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</si>
  <si>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</si>
  <si>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</si>
  <si>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</si>
  <si>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</si>
  <si>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</si>
  <si>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</si>
  <si>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</si>
  <si>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</si>
  <si>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</si>
  <si>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</si>
  <si>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</si>
  <si>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</si>
  <si>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</si>
  <si>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</si>
  <si>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</si>
  <si>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</si>
  <si>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</si>
  <si>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</si>
  <si>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</si>
  <si>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</si>
  <si>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</si>
  <si>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</si>
  <si>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</si>
  <si>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</si>
  <si>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</si>
  <si>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</si>
  <si>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</si>
  <si>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</si>
  <si>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</si>
  <si>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</si>
  <si>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</si>
  <si>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</si>
  <si>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</si>
  <si>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</si>
  <si>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</si>
  <si>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</si>
  <si>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</si>
  <si>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</si>
  <si>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</si>
  <si>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</si>
  <si>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</si>
  <si>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</si>
  <si>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</si>
  <si>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</si>
  <si>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</si>
  <si>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</si>
  <si>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</si>
  <si>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</si>
  <si>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</si>
  <si>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</si>
  <si>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</si>
  <si>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</si>
  <si>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</si>
  <si>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</si>
  <si>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</si>
  <si>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</si>
  <si>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</si>
  <si>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</si>
  <si>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</si>
  <si>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</si>
  <si>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</si>
  <si>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</si>
  <si>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</si>
  <si>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</si>
  <si>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</si>
  <si>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</si>
  <si>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</si>
  <si>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</si>
  <si>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</si>
  <si>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</si>
  <si>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</si>
  <si>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</si>
  <si>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</si>
  <si>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</si>
  <si>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</si>
  <si>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</si>
  <si>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</si>
  <si>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</si>
  <si>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</si>
  <si>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</si>
  <si>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</si>
  <si>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</si>
  <si>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</si>
  <si>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</si>
  <si>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</si>
  <si>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</si>
  <si>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</si>
  <si>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</si>
  <si>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</si>
  <si>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</si>
  <si>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</si>
  <si>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</si>
  <si>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</si>
  <si>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</si>
  <si>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</si>
  <si>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</si>
  <si>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</si>
  <si>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</si>
  <si>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</si>
  <si>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</si>
  <si>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</si>
  <si>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</si>
  <si>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</si>
  <si>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</si>
  <si>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</si>
  <si>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</si>
  <si>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</si>
  <si>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</si>
  <si>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</si>
  <si>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</si>
  <si>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</si>
  <si>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</si>
  <si>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</si>
  <si>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</si>
  <si>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</si>
  <si>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</si>
  <si>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</si>
  <si>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</si>
  <si>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</si>
  <si>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</si>
  <si>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</si>
  <si>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</si>
  <si>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</si>
  <si>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</si>
  <si>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</si>
  <si>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</si>
  <si>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</si>
  <si>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</si>
  <si>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</si>
  <si>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</si>
  <si>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</si>
  <si>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</si>
  <si>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</si>
  <si>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</si>
  <si>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</si>
  <si>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</si>
  <si>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</si>
  <si>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</si>
  <si>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</si>
  <si>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</si>
  <si>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</si>
  <si>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</si>
  <si>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</si>
  <si>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</si>
  <si>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</si>
  <si>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</si>
  <si>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</si>
  <si>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</si>
  <si>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</si>
  <si>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</si>
  <si>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</si>
  <si>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</si>
  <si>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</si>
  <si>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</si>
  <si>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</si>
  <si>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</si>
  <si>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</si>
  <si>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</si>
  <si>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</si>
  <si>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</si>
  <si>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</si>
  <si>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</si>
  <si>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</si>
  <si>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</si>
  <si>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</si>
  <si>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</si>
  <si>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</si>
  <si>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</si>
  <si>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</si>
  <si>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</si>
  <si>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</si>
  <si>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</si>
  <si>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</si>
  <si>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</si>
  <si>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</si>
  <si>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</si>
  <si>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</si>
  <si>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</si>
  <si>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</si>
  <si>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</si>
  <si>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</si>
  <si>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</si>
  <si>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</si>
  <si>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</si>
  <si>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</si>
  <si>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</si>
  <si>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</si>
  <si>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</si>
  <si>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</si>
  <si>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</si>
  <si>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</si>
  <si>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</si>
  <si>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</si>
  <si>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</si>
  <si>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</si>
  <si>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</si>
  <si>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</si>
  <si>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</si>
  <si>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</si>
  <si>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</si>
  <si>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</si>
  <si>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</si>
  <si>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</si>
  <si>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</si>
  <si>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</si>
  <si>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</si>
  <si>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</si>
  <si>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</si>
  <si>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</si>
  <si>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</si>
  <si>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</si>
  <si>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</si>
  <si>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</si>
  <si>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</si>
  <si>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</si>
  <si>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</si>
  <si>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</si>
  <si>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</si>
  <si>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</si>
  <si>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</si>
  <si>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</si>
  <si>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</si>
  <si>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</si>
  <si>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</si>
  <si>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</si>
  <si>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</si>
  <si>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</si>
  <si>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</si>
  <si>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</si>
  <si>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</si>
  <si>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</si>
  <si>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</si>
  <si>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</si>
  <si>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</si>
  <si>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</si>
  <si>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</si>
  <si>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</si>
  <si>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</si>
  <si>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</si>
  <si>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</si>
  <si>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</si>
  <si>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</si>
  <si>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</si>
  <si>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</si>
  <si>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</si>
  <si>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</si>
  <si>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</si>
  <si>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</si>
  <si>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</si>
  <si>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</si>
  <si>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</si>
  <si>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</si>
  <si>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</si>
  <si>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</si>
  <si>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</si>
  <si>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</si>
  <si>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</si>
  <si>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</si>
  <si>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</si>
  <si>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</si>
  <si>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</si>
  <si>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</si>
  <si>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</si>
  <si>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</si>
  <si>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</si>
  <si>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</si>
  <si>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</si>
  <si>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</si>
  <si>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</si>
  <si>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</si>
  <si>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</si>
  <si>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</si>
  <si>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</si>
  <si>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</si>
  <si>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</si>
  <si>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</si>
  <si>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</si>
  <si>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</si>
  <si>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</si>
  <si>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</si>
  <si>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</si>
  <si>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</si>
  <si>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</si>
  <si>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</si>
  <si>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</si>
  <si>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</si>
  <si>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</si>
  <si>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</si>
  <si>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</si>
  <si>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</si>
  <si>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</si>
  <si>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</si>
  <si>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</si>
  <si>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</si>
  <si>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</si>
  <si>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</si>
  <si>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</si>
  <si>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</si>
  <si>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</si>
  <si>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</si>
  <si>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</si>
  <si>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</si>
  <si>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</si>
  <si>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</si>
  <si>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</si>
  <si>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</si>
  <si>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</si>
  <si>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</si>
  <si>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</si>
  <si>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</si>
  <si>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</si>
  <si>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</si>
  <si>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</si>
  <si>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</si>
  <si>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</si>
  <si>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</si>
  <si>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</si>
  <si>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</si>
  <si>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</si>
  <si>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</si>
  <si>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</si>
  <si>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</si>
  <si>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</si>
  <si>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</si>
  <si>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</si>
  <si>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</si>
  <si>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</si>
  <si>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</si>
  <si>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</si>
  <si>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</si>
  <si>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</si>
  <si>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</si>
  <si>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</si>
  <si>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</si>
  <si>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</si>
  <si>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</si>
  <si>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</si>
  <si>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</si>
  <si>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</si>
  <si>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</si>
  <si>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</si>
  <si>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</si>
  <si>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</si>
  <si>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</si>
  <si>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</si>
  <si>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</si>
  <si>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</si>
  <si>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</si>
  <si>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</si>
  <si>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</si>
  <si>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</si>
  <si>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</si>
  <si>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</si>
  <si>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</si>
  <si>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</si>
  <si>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</si>
  <si>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</si>
  <si>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</si>
  <si>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</si>
  <si>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</si>
  <si>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</si>
  <si>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</si>
  <si>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</si>
  <si>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</si>
  <si>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</si>
  <si>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</si>
  <si>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</si>
  <si>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</si>
  <si>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</si>
  <si>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</si>
  <si>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</si>
  <si>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</si>
  <si>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</si>
  <si>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</si>
  <si>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</si>
  <si>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</si>
  <si>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</si>
  <si>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</si>
  <si>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</si>
  <si>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</si>
  <si>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</si>
  <si>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</si>
  <si>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</si>
  <si>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</si>
  <si>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</si>
  <si>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</si>
  <si>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</si>
  <si>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</si>
  <si>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</si>
  <si>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</si>
  <si>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</si>
  <si>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</si>
  <si>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</si>
  <si>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</si>
  <si>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</si>
  <si>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</si>
  <si>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</si>
  <si>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</si>
  <si>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</si>
  <si>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</si>
  <si>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</si>
  <si>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</si>
  <si>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</si>
  <si>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</si>
  <si>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</si>
  <si>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</si>
  <si>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</si>
  <si>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</si>
  <si>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</si>
  <si>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</si>
  <si>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</si>
  <si>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</si>
  <si>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</si>
  <si>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</si>
  <si>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</si>
  <si>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</si>
  <si>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</si>
  <si>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</si>
  <si>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</si>
  <si>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</si>
  <si>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</si>
  <si>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</si>
  <si>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</si>
  <si>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</si>
  <si>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</si>
  <si>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</si>
  <si>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</si>
  <si>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</si>
  <si>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</si>
  <si>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</si>
  <si>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</si>
  <si>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</si>
  <si>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</si>
  <si>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</si>
  <si>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</si>
  <si>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</si>
  <si>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</si>
  <si>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</si>
  <si>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</si>
  <si>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</si>
  <si>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</si>
  <si>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</si>
  <si>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</si>
  <si>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</si>
  <si>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</si>
  <si>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</si>
  <si>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</si>
  <si>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</si>
  <si>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</si>
  <si>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</si>
  <si>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</si>
  <si>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</si>
  <si>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</si>
  <si>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</si>
  <si>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</si>
  <si>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</si>
  <si>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</si>
  <si>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</si>
  <si>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</si>
  <si>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</si>
  <si>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</si>
  <si>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</si>
  <si>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</si>
  <si>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</si>
  <si>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</si>
  <si>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</si>
  <si>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</si>
  <si>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</si>
  <si>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</si>
  <si>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</si>
  <si>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</si>
  <si>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</si>
  <si>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</si>
  <si>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</si>
  <si>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</si>
  <si>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</si>
  <si>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</si>
  <si>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</si>
  <si>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</si>
  <si>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</si>
  <si>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</si>
  <si>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</si>
  <si>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</si>
  <si>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</si>
  <si>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</si>
  <si>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</si>
  <si>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</si>
  <si>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</si>
  <si>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</si>
  <si>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</si>
  <si>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</si>
  <si>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</si>
  <si>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</si>
  <si>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</si>
  <si>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</si>
  <si>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</si>
  <si>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</si>
  <si>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</si>
  <si>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</si>
  <si>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</si>
  <si>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</si>
  <si>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</si>
  <si>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</si>
  <si>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</si>
  <si>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</si>
  <si>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</si>
  <si>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</si>
  <si>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</si>
  <si>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</si>
  <si>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</si>
  <si>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</si>
  <si>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</si>
  <si>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</si>
  <si>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</si>
  <si>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</si>
  <si>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</si>
  <si>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</si>
  <si>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</si>
  <si>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</si>
  <si>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</si>
  <si>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</si>
  <si>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</si>
  <si>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</si>
  <si>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</si>
  <si>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</si>
  <si>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</si>
  <si>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</si>
  <si>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</si>
  <si>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</si>
  <si>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</si>
  <si>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</si>
  <si>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</si>
  <si>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</si>
  <si>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</si>
  <si>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</si>
  <si>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</si>
  <si>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</si>
  <si>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</si>
  <si>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</si>
  <si>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</si>
  <si>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</si>
  <si>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</si>
  <si>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</si>
  <si>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</si>
  <si>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</si>
  <si>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</si>
  <si>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</si>
  <si>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</si>
  <si>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</si>
  <si>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</si>
  <si>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</si>
  <si>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</si>
  <si>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</si>
  <si>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</si>
  <si>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</si>
  <si>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</si>
  <si>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</si>
  <si>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</si>
  <si>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</si>
  <si>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</si>
  <si>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</si>
  <si>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</si>
  <si>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</si>
  <si>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</si>
  <si>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</si>
  <si>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</si>
  <si>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</si>
  <si>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</si>
  <si>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</si>
  <si>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</si>
  <si>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</si>
  <si>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</si>
  <si>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</si>
  <si>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</si>
  <si>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</si>
  <si>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</si>
  <si>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</si>
  <si>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</si>
  <si>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</si>
  <si>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</si>
  <si>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</si>
  <si>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</si>
  <si>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</si>
  <si>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</si>
  <si>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</si>
  <si>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</si>
  <si>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</si>
  <si>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</si>
  <si>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</si>
  <si>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</si>
  <si>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</si>
  <si>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</si>
  <si>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</si>
  <si>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</si>
  <si>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</si>
  <si>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</si>
  <si>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</si>
  <si>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</si>
  <si>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</si>
  <si>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</si>
  <si>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</si>
  <si>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</si>
  <si>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</si>
  <si>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</si>
  <si>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</si>
  <si>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</si>
  <si>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</si>
  <si>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</si>
  <si>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</si>
  <si>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</si>
  <si>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</si>
  <si>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</si>
  <si>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</si>
  <si>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</si>
  <si>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</si>
  <si>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</si>
  <si>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</si>
  <si>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</si>
  <si>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</si>
  <si>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</si>
  <si>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</si>
  <si>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</si>
  <si>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</si>
  <si>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</si>
  <si>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</si>
  <si>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</si>
  <si>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</si>
  <si>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</si>
  <si>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</si>
  <si>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</si>
  <si>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</si>
  <si>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</si>
  <si>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</si>
  <si>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</si>
  <si>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</si>
  <si>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</si>
  <si>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</si>
  <si>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</si>
  <si>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</si>
  <si>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</si>
  <si>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</si>
  <si>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</si>
  <si>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</si>
  <si>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</si>
  <si>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</si>
  <si>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</si>
  <si>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</si>
  <si>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</si>
  <si>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</si>
  <si>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</si>
  <si>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</si>
  <si>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</si>
  <si>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</si>
  <si>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</si>
  <si>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</si>
  <si>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</si>
  <si>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</si>
  <si>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</si>
  <si>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</si>
  <si>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</si>
  <si>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</si>
  <si>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</si>
  <si>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</si>
  <si>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</si>
  <si>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</si>
  <si>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</si>
  <si>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</si>
  <si>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</si>
  <si>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</si>
  <si>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</si>
  <si>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</si>
  <si>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</si>
  <si>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</si>
  <si>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</si>
  <si>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</si>
  <si>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</si>
  <si>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</si>
  <si>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</si>
  <si>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</si>
  <si>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</si>
  <si>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</si>
  <si>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</si>
  <si>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</si>
  <si>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</si>
  <si>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</si>
  <si>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</si>
  <si>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</si>
  <si>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</si>
  <si>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</si>
  <si>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</si>
  <si>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</si>
  <si>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</si>
  <si>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</si>
  <si>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</si>
  <si>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</si>
  <si>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</si>
  <si>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</si>
  <si>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</si>
  <si>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</si>
  <si>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</si>
  <si>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</si>
  <si>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</si>
  <si>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</si>
  <si>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</si>
  <si>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</si>
  <si>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</si>
  <si>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</si>
  <si>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</si>
  <si>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</si>
  <si>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</si>
  <si>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</si>
  <si>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</si>
  <si>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</si>
  <si>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</si>
  <si>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</si>
  <si>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</si>
  <si>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</si>
  <si>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</si>
  <si>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</si>
  <si>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</si>
  <si>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</si>
  <si>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</si>
  <si>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</si>
  <si>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</si>
  <si>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</si>
  <si>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</si>
  <si>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</si>
  <si>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</si>
  <si>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</si>
  <si>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</si>
  <si>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</si>
  <si>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</si>
  <si>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</si>
  <si>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</si>
  <si>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</si>
  <si>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</si>
  <si>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</si>
  <si>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</si>
  <si>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</si>
  <si>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</si>
  <si>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</si>
  <si>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</si>
  <si>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</si>
  <si>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</si>
  <si>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</si>
  <si>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</si>
  <si>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</si>
  <si>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</si>
  <si>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</si>
  <si>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</si>
  <si>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</si>
  <si>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</si>
  <si>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</si>
  <si>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</si>
  <si>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</si>
  <si>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</si>
  <si>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</si>
  <si>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</si>
  <si>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</si>
  <si>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</si>
  <si>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</si>
  <si>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</si>
  <si>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</si>
  <si>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</si>
  <si>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</si>
  <si>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</si>
  <si>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</si>
  <si>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</si>
  <si>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</si>
  <si>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</si>
  <si>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</si>
  <si>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</si>
  <si>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</si>
  <si>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</si>
  <si>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</si>
  <si>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</si>
  <si>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</si>
  <si>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</si>
  <si>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</si>
  <si>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</si>
  <si>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</si>
  <si>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</si>
  <si>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</si>
  <si>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</si>
  <si>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</si>
  <si>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</si>
  <si>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</si>
  <si>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</si>
  <si>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</si>
  <si>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</si>
  <si>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</si>
  <si>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</si>
  <si>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</si>
  <si>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</si>
  <si>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</si>
  <si>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</si>
  <si>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</si>
  <si>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</si>
  <si>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</si>
  <si>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</si>
  <si>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</si>
  <si>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</si>
  <si>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</si>
  <si>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</si>
  <si>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</si>
  <si>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</si>
  <si>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</si>
  <si>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</si>
  <si>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</si>
  <si>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</si>
  <si>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</si>
  <si>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</si>
  <si>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</si>
  <si>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</si>
  <si>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</si>
  <si>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</si>
  <si>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</si>
  <si>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</si>
  <si>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</si>
  <si>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</si>
  <si>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</si>
  <si>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</si>
  <si>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</si>
  <si>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</si>
  <si>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</si>
  <si>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</si>
  <si>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</si>
  <si>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</si>
  <si>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</si>
  <si>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</si>
  <si>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</si>
  <si>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</si>
  <si>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</si>
  <si>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</si>
  <si>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</si>
  <si>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</si>
  <si>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</si>
  <si>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</si>
  <si>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</si>
  <si>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</si>
  <si>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</si>
  <si>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</si>
  <si>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</si>
  <si>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</si>
  <si>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</si>
  <si>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</si>
  <si>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</si>
  <si>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</si>
  <si>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</si>
  <si>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</si>
  <si>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</si>
  <si>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</si>
  <si>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</si>
  <si>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</si>
  <si>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</si>
  <si>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</si>
  <si>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</si>
  <si>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</si>
  <si>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</si>
  <si>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</si>
  <si>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</si>
  <si>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</si>
  <si>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</si>
  <si>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</si>
  <si>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</si>
  <si>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</si>
  <si>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</si>
  <si>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</si>
  <si>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</si>
  <si>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</si>
  <si>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</si>
  <si>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</si>
  <si>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</si>
  <si>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</si>
  <si>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</si>
  <si>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</si>
  <si>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</si>
  <si>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</si>
  <si>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</si>
  <si>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</si>
  <si>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</si>
  <si>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</si>
  <si>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</si>
  <si>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</si>
  <si>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</si>
  <si>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</si>
  <si>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</si>
  <si>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</si>
  <si>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</si>
  <si>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</si>
  <si>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</si>
  <si>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</si>
  <si>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</si>
  <si>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</si>
  <si>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</si>
  <si>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</si>
  <si>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</si>
  <si>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</si>
  <si>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</si>
  <si>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</si>
  <si>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</si>
  <si>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</si>
  <si>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</si>
  <si>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</si>
  <si>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</si>
  <si>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</si>
  <si>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</si>
  <si>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</si>
  <si>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</si>
  <si>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</si>
  <si>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</si>
  <si>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</si>
  <si>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</si>
  <si>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</si>
  <si>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</si>
  <si>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</si>
  <si>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</si>
  <si>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</si>
  <si>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</si>
  <si>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</si>
  <si>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</si>
  <si>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</si>
  <si>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</si>
  <si>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</si>
  <si>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</si>
  <si>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</si>
  <si>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</si>
  <si>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</si>
  <si>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</si>
  <si>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</si>
  <si>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</si>
  <si>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</si>
  <si>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</si>
  <si>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</si>
  <si>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</si>
  <si>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</si>
  <si>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</si>
  <si>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</si>
  <si>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</si>
  <si>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</si>
  <si>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</si>
  <si>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</si>
  <si>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</si>
  <si>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</si>
  <si>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</si>
  <si>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</si>
  <si>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</si>
  <si>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</si>
  <si>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</si>
  <si>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</si>
  <si>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</si>
  <si>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</si>
  <si>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</si>
  <si>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</si>
  <si>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</si>
  <si>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</si>
  <si>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</si>
  <si>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</si>
  <si>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</si>
  <si>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</si>
  <si>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</si>
  <si>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</si>
  <si>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</si>
  <si>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</si>
  <si>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</si>
  <si>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</si>
  <si>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</si>
  <si>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</si>
  <si>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</si>
  <si>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</si>
  <si>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</si>
  <si>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</si>
  <si>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</si>
  <si>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</si>
  <si>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</si>
  <si>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</si>
  <si>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</si>
  <si>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</si>
  <si>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</si>
  <si>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</si>
  <si>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</si>
  <si>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</si>
  <si>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</si>
  <si>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</si>
  <si>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</si>
  <si>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</si>
  <si>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</si>
  <si>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</si>
  <si>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</si>
  <si>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</si>
  <si>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</si>
  <si>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</si>
  <si>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</si>
  <si>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</si>
  <si>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</si>
  <si>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</si>
  <si>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</si>
  <si>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</si>
  <si>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</si>
  <si>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</si>
  <si>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</si>
  <si>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</si>
  <si>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</si>
  <si>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</si>
  <si>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</si>
  <si>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</si>
  <si>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</si>
  <si>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</si>
  <si>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</si>
  <si>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</si>
  <si>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</si>
  <si>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</si>
  <si>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</si>
  <si>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</si>
  <si>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</si>
  <si>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</si>
  <si>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</si>
  <si>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</si>
  <si>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</si>
  <si>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</si>
  <si>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</si>
  <si>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</si>
  <si>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</si>
  <si>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</si>
  <si>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</si>
  <si>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</si>
  <si>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</si>
  <si>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</si>
  <si>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</si>
  <si>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</si>
  <si>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</si>
  <si>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</si>
  <si>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</si>
  <si>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</si>
  <si>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</si>
  <si>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</si>
  <si>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</si>
  <si>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</si>
  <si>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</si>
  <si>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</si>
  <si>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</si>
  <si>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</si>
  <si>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</si>
  <si>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</si>
  <si>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</si>
  <si>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</si>
  <si>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</si>
  <si>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</si>
  <si>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</si>
  <si>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</si>
  <si>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</si>
  <si>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</si>
  <si>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</si>
  <si>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</si>
  <si>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</si>
  <si>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</si>
  <si>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</si>
  <si>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</si>
  <si>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</si>
  <si>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</si>
  <si>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</si>
  <si>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</si>
  <si>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</si>
  <si>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</si>
  <si>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</si>
  <si>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</si>
  <si>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</si>
  <si>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</si>
  <si>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</si>
  <si>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</si>
  <si>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</si>
  <si>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</si>
  <si>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</si>
  <si>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</si>
  <si>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</si>
  <si>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</si>
  <si>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</si>
  <si>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</si>
  <si>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</si>
  <si>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</si>
  <si>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</si>
  <si>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</si>
  <si>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</si>
  <si>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</si>
  <si>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</si>
  <si>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</si>
  <si>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</si>
  <si>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</si>
  <si>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</si>
  <si>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</si>
  <si>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</si>
  <si>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</si>
  <si>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</si>
  <si>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</si>
  <si>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</si>
  <si>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</si>
  <si>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</si>
  <si>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</si>
  <si>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</si>
  <si>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</si>
  <si>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</si>
  <si>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</si>
  <si>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</si>
  <si>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</si>
  <si>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</si>
  <si>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</si>
  <si>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</si>
  <si>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</si>
  <si>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</si>
  <si>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</si>
  <si>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</si>
  <si>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</si>
  <si>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</si>
  <si>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</si>
  <si>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</si>
  <si>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</si>
  <si>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</si>
  <si>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</si>
  <si>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</si>
  <si>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</si>
  <si>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</si>
  <si>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</si>
  <si>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</si>
  <si>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</si>
  <si>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</si>
  <si>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</si>
  <si>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</si>
  <si>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</si>
  <si>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</si>
  <si>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</si>
  <si>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</si>
  <si>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</si>
  <si>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</si>
  <si>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</si>
  <si>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</si>
  <si>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</si>
  <si>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</si>
  <si>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</si>
  <si>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</si>
  <si>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</si>
  <si>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</si>
  <si>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</si>
  <si>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</si>
  <si>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</si>
  <si>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</si>
  <si>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</si>
  <si>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</si>
  <si>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</si>
  <si>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</si>
  <si>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</si>
  <si>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</si>
  <si>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</si>
  <si>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</si>
  <si>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</si>
  <si>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</si>
  <si>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</si>
  <si>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</si>
  <si>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</si>
  <si>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</si>
  <si>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</si>
  <si>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</si>
  <si>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</si>
  <si>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</si>
  <si>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</si>
  <si>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</si>
  <si>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</si>
  <si>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</si>
  <si>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</si>
  <si>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</si>
  <si>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</si>
  <si>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</si>
  <si>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</si>
  <si>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</si>
  <si>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</si>
  <si>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</si>
  <si>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</si>
  <si>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</si>
  <si>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</si>
  <si>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</si>
  <si>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</si>
  <si>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</si>
  <si>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</si>
  <si>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</si>
  <si>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</si>
  <si>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</si>
  <si>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</si>
  <si>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</si>
  <si>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</si>
  <si>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</si>
  <si>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</si>
  <si>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</si>
  <si>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</si>
  <si>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</si>
  <si>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</si>
  <si>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</si>
  <si>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</si>
  <si>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</si>
  <si>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</si>
  <si>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</si>
  <si>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</si>
  <si>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</si>
  <si>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</si>
  <si>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</si>
  <si>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</si>
  <si>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</si>
  <si>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</si>
  <si>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</si>
  <si>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</si>
  <si>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</si>
  <si>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</si>
  <si>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</si>
  <si>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</si>
  <si>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</si>
  <si>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</si>
  <si>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</si>
  <si>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</si>
  <si>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</si>
  <si>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</si>
  <si>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</si>
  <si>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</si>
  <si>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</si>
  <si>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</si>
  <si>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</si>
  <si>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</si>
  <si>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</si>
  <si>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</si>
  <si>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</si>
  <si>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</si>
  <si>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</si>
  <si>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</si>
  <si>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</si>
  <si>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</si>
  <si>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</si>
  <si>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</si>
  <si>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</si>
  <si>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</si>
  <si>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</si>
  <si>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</si>
  <si>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</si>
  <si>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</si>
  <si>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</si>
  <si>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</si>
  <si>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</si>
  <si>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</si>
  <si>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</si>
  <si>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</si>
  <si>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</si>
  <si>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</si>
  <si>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</si>
  <si>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</si>
  <si>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</si>
  <si>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</si>
  <si>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</si>
  <si>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</si>
  <si>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</si>
  <si>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</si>
  <si>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</si>
  <si>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</si>
  <si>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</si>
  <si>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</si>
  <si>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</si>
  <si>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</si>
  <si>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</si>
  <si>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</si>
  <si>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</si>
  <si>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</si>
  <si>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</si>
  <si>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</si>
  <si>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</si>
  <si>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</si>
  <si>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</si>
  <si>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</si>
  <si>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</si>
  <si>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</si>
  <si>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</si>
  <si>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</si>
  <si>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</si>
  <si>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</si>
  <si>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</si>
  <si>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</si>
  <si>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</si>
  <si>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</si>
  <si>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</si>
  <si>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</si>
  <si>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</si>
  <si>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</si>
  <si>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</si>
  <si>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</si>
  <si>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</si>
  <si>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</si>
  <si>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</si>
  <si>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</si>
  <si>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</si>
  <si>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</si>
  <si>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</si>
  <si>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</si>
  <si>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</si>
  <si>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</si>
  <si>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</si>
  <si>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</si>
  <si>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</si>
  <si>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</si>
  <si>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</si>
  <si>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</si>
  <si>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</si>
  <si>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</si>
  <si>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</si>
  <si>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</si>
  <si>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</si>
  <si>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</si>
  <si>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</si>
  <si>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</si>
  <si>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</si>
  <si>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</si>
  <si>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</si>
  <si>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</si>
  <si>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</si>
  <si>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</si>
  <si>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</si>
  <si>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</si>
  <si>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</si>
  <si>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</si>
  <si>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</si>
  <si>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</si>
  <si>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</si>
  <si>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</si>
  <si>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</si>
  <si>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</si>
  <si>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</si>
  <si>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</si>
  <si>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</si>
  <si>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</si>
  <si>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</si>
  <si>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</si>
  <si>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</si>
  <si>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</si>
  <si>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</si>
  <si>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</si>
  <si>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</si>
  <si>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</si>
  <si>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</si>
  <si>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</si>
  <si>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</si>
  <si>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</si>
  <si>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</si>
  <si>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</si>
  <si>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</si>
  <si>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</si>
  <si>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</si>
  <si>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</si>
  <si>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</si>
  <si>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</si>
  <si>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</si>
  <si>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</si>
  <si>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</si>
  <si>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</si>
  <si>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</si>
  <si>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</si>
  <si>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</si>
  <si>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</si>
  <si>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</si>
  <si>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</si>
  <si>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</si>
  <si>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</si>
  <si>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</si>
  <si>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</si>
  <si>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</si>
  <si>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</si>
  <si>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</si>
  <si>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</si>
  <si>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</si>
  <si>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</si>
  <si>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</si>
  <si>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</si>
  <si>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</si>
  <si>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</si>
  <si>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</si>
  <si>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</si>
  <si>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</si>
  <si>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</si>
  <si>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</si>
  <si>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</si>
  <si>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</si>
  <si>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</si>
  <si>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</si>
  <si>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</si>
  <si>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</si>
  <si>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</si>
  <si>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</si>
  <si>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</si>
  <si>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</si>
  <si>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</si>
  <si>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</si>
  <si>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</si>
  <si>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</si>
  <si>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</si>
  <si>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</si>
  <si>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</si>
  <si>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</si>
  <si>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</si>
  <si>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</si>
  <si>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</si>
  <si>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</si>
  <si>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</si>
  <si>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</si>
  <si>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</si>
  <si>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</si>
  <si>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</si>
  <si>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</si>
  <si>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</si>
  <si>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</si>
  <si>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</si>
  <si>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</si>
  <si>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</si>
  <si>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</si>
  <si>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</si>
  <si>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</si>
  <si>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</si>
  <si>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</si>
  <si>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</si>
  <si>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</si>
  <si>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</si>
  <si>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</si>
  <si>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</si>
  <si>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</si>
  <si>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</si>
  <si>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</si>
  <si>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</si>
  <si>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</si>
  <si>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</si>
  <si>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</si>
  <si>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</si>
  <si>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</si>
  <si>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</si>
  <si>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</si>
  <si>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</si>
  <si>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</si>
  <si>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</si>
  <si>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</si>
  <si>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</si>
  <si>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</si>
  <si>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</si>
  <si>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</si>
  <si>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</si>
  <si>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</si>
  <si>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</si>
  <si>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</si>
  <si>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</si>
  <si>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</si>
  <si>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</si>
  <si>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</si>
  <si>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</si>
  <si>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</si>
  <si>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</si>
  <si>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</si>
  <si>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</si>
  <si>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</si>
  <si>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</si>
  <si>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</si>
  <si>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</si>
  <si>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</si>
  <si>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</si>
  <si>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</si>
  <si>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</si>
  <si>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</si>
  <si>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</si>
  <si>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</si>
  <si>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</si>
  <si>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</si>
  <si>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</si>
  <si>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</si>
  <si>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</si>
  <si>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</si>
  <si>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</si>
  <si>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</si>
  <si>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</si>
  <si>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</si>
  <si>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</si>
  <si>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</si>
  <si>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</si>
  <si>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</si>
  <si>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</si>
  <si>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</si>
  <si>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</si>
  <si>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</si>
  <si>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</si>
  <si>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</si>
  <si>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</si>
  <si>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</si>
  <si>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</si>
  <si>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</si>
  <si>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</si>
  <si>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</si>
  <si>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</si>
  <si>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</si>
  <si>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</si>
  <si>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</si>
  <si>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</si>
  <si>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</si>
  <si>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</si>
  <si>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</si>
  <si>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</si>
  <si>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</si>
  <si>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</si>
  <si>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</si>
  <si>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</si>
  <si>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</si>
  <si>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</si>
  <si>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</si>
  <si>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</si>
  <si>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</si>
  <si>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</si>
  <si>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</si>
  <si>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</si>
  <si>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</si>
  <si>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</si>
  <si>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</si>
  <si>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</si>
  <si>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</si>
  <si>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</si>
  <si>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</si>
  <si>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</si>
  <si>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</si>
  <si>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</si>
  <si>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</si>
  <si>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</si>
  <si>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</si>
  <si>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</si>
  <si>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</si>
  <si>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</si>
  <si>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</si>
  <si>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</si>
  <si>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</si>
  <si>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</si>
  <si>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</si>
  <si>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</si>
  <si>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</si>
  <si>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</si>
  <si>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</si>
  <si>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</si>
  <si>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</si>
  <si>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</si>
  <si>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</si>
  <si>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</si>
  <si>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</si>
  <si>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</si>
  <si>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</si>
  <si>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</si>
  <si>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</si>
  <si>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</si>
  <si>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</si>
  <si>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</si>
  <si>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</si>
  <si>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</si>
  <si>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</si>
  <si>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</si>
  <si>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</si>
  <si>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</si>
  <si>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</si>
  <si>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</si>
  <si>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</si>
  <si>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</si>
  <si>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</si>
  <si>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</si>
  <si>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</si>
  <si>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</si>
  <si>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</si>
  <si>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</si>
  <si>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</si>
  <si>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</si>
  <si>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</si>
  <si>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</si>
  <si>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</si>
  <si>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</si>
  <si>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</si>
  <si>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</si>
  <si>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</si>
  <si>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</si>
  <si>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</si>
  <si>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</si>
  <si>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</si>
  <si>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</si>
  <si>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</si>
  <si>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</si>
  <si>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</si>
  <si>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</si>
  <si>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</si>
  <si>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</si>
  <si>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</si>
  <si>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</si>
  <si>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</si>
  <si>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</si>
  <si>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</si>
  <si>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</si>
  <si>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</si>
  <si>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</si>
  <si>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</si>
  <si>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</si>
  <si>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</si>
  <si>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</si>
  <si>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</si>
  <si>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</si>
  <si>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</si>
  <si>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</si>
  <si>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</si>
  <si>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</si>
  <si>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</si>
  <si>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</si>
  <si>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</si>
  <si>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</si>
  <si>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</si>
  <si>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</si>
  <si>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</si>
  <si>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</si>
  <si>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</si>
  <si>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</si>
  <si>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</si>
  <si>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</si>
  <si>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</si>
  <si>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</si>
  <si>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</si>
  <si>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</si>
  <si>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</si>
  <si>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</si>
  <si>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</si>
  <si>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</si>
  <si>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</si>
  <si>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</si>
  <si>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</si>
  <si>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</si>
  <si>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</si>
  <si>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</si>
  <si>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</si>
  <si>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</si>
  <si>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</si>
  <si>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</si>
  <si>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</si>
  <si>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</si>
  <si>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</si>
  <si>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</si>
  <si>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</si>
  <si>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</si>
  <si>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</si>
  <si>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</si>
  <si>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</si>
  <si>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</si>
  <si>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</si>
  <si>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</si>
  <si>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</si>
  <si>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</si>
  <si>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</si>
  <si>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</si>
  <si>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</si>
  <si>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</si>
  <si>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</si>
  <si>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</si>
  <si>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</si>
  <si>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</si>
  <si>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</si>
  <si>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</si>
  <si>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</si>
  <si>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</si>
  <si>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</si>
  <si>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</si>
  <si>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</si>
  <si>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</si>
  <si>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</si>
  <si>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</si>
  <si>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</si>
  <si>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</si>
  <si>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</si>
  <si>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</si>
  <si>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</si>
  <si>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</si>
  <si>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</si>
  <si>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</si>
  <si>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</si>
  <si>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</si>
  <si>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</si>
  <si>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</si>
  <si>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</si>
  <si>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</si>
  <si>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</si>
  <si>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</si>
  <si>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</si>
  <si>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</si>
  <si>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</si>
  <si>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</si>
  <si>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</si>
  <si>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</si>
  <si>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</si>
  <si>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</si>
  <si>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</si>
  <si>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</si>
  <si>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</si>
  <si>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</si>
  <si>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</si>
  <si>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</si>
  <si>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</si>
  <si>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</si>
  <si>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</si>
  <si>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</si>
  <si>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</si>
  <si>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</si>
  <si>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</si>
  <si>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</si>
  <si>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</si>
  <si>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</si>
  <si>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</si>
  <si>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</si>
  <si>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</si>
  <si>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</si>
  <si>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</si>
  <si>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</si>
  <si>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</si>
  <si>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</si>
  <si>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</si>
  <si>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</si>
  <si>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</si>
  <si>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</si>
  <si>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</si>
  <si>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</si>
  <si>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</si>
  <si>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</si>
  <si>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</si>
  <si>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</si>
  <si>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</si>
  <si>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</si>
  <si>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</si>
  <si>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</si>
  <si>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</si>
  <si>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</si>
  <si>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</si>
  <si>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</si>
  <si>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</si>
  <si>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</si>
  <si>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</si>
  <si>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</si>
  <si>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</si>
  <si>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</si>
  <si>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</si>
  <si>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</si>
  <si>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</si>
  <si>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</si>
  <si>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</si>
  <si>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</si>
  <si>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</si>
  <si>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</si>
  <si>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</si>
  <si>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</si>
  <si>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</si>
  <si>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</si>
  <si>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</si>
  <si>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</si>
  <si>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</si>
  <si>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</si>
  <si>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</si>
  <si>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</si>
  <si>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</si>
  <si>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</si>
  <si>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</si>
  <si>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</si>
  <si>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</si>
  <si>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</si>
  <si>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</si>
  <si>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</si>
  <si>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</si>
  <si>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</si>
  <si>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</si>
  <si>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</si>
  <si>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</si>
  <si>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</si>
  <si>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</si>
  <si>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</si>
  <si>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</si>
  <si>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</si>
  <si>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</si>
  <si>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</si>
  <si>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</si>
  <si>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</si>
  <si>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</si>
  <si>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</si>
  <si>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</si>
  <si>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</si>
  <si>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</si>
  <si>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</si>
  <si>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</si>
  <si>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</si>
  <si>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</si>
  <si>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</si>
  <si>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</si>
  <si>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</si>
  <si>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</si>
  <si>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</si>
  <si>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</si>
  <si>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</si>
  <si>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</si>
  <si>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</si>
  <si>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</si>
  <si>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</si>
  <si>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</si>
  <si>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</si>
  <si>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</si>
  <si>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</si>
  <si>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</si>
  <si>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</si>
  <si>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</si>
  <si>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</si>
  <si>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</si>
  <si>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</si>
  <si>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</si>
  <si>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</si>
  <si>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</si>
  <si>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</si>
  <si>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</si>
  <si>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</si>
  <si>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</si>
  <si>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</si>
  <si>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</si>
  <si>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</si>
  <si>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</si>
  <si>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</si>
  <si>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</si>
  <si>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</si>
  <si>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</si>
  <si>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</si>
  <si>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</si>
  <si>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</si>
  <si>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</si>
  <si>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</si>
  <si>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</si>
  <si>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</si>
  <si>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</si>
  <si>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</si>
  <si>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</si>
  <si>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</si>
  <si>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</si>
  <si>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</si>
  <si>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</si>
  <si>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</si>
  <si>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</si>
  <si>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</si>
  <si>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</si>
  <si>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</si>
  <si>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</si>
  <si>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</si>
  <si>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</si>
  <si>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</si>
  <si>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</si>
  <si>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</si>
  <si>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</si>
  <si>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</si>
  <si>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</si>
  <si>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</si>
  <si>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</si>
  <si>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</si>
  <si>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</si>
  <si>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</si>
  <si>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</si>
  <si>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</si>
  <si>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</si>
  <si>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</si>
  <si>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</si>
  <si>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</si>
  <si>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</si>
  <si>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</si>
  <si>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</si>
  <si>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</si>
  <si>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</si>
  <si>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</si>
  <si>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</si>
  <si>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</si>
  <si>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</si>
  <si>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</si>
  <si>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</si>
  <si>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</si>
  <si>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</si>
  <si>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</si>
  <si>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</si>
  <si>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</si>
  <si>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</si>
  <si>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</si>
  <si>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</si>
  <si>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</si>
  <si>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</si>
  <si>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</si>
  <si>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</si>
  <si>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</si>
  <si>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</si>
  <si>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</si>
  <si>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</si>
  <si>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</si>
  <si>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</si>
  <si>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</si>
  <si>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</si>
  <si>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</si>
  <si>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</si>
  <si>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</si>
  <si>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</si>
  <si>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</si>
  <si>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</si>
  <si>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</si>
  <si>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</si>
  <si>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</si>
  <si>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</si>
  <si>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</si>
  <si>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</si>
  <si>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</si>
  <si>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</si>
  <si>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</si>
  <si>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</si>
  <si>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</si>
  <si>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</si>
  <si>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</si>
  <si>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</si>
  <si>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</si>
  <si>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</si>
  <si>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</si>
  <si>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</si>
  <si>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</si>
  <si>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</si>
  <si>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</si>
  <si>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</si>
  <si>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</si>
  <si>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</si>
  <si>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</si>
  <si>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</si>
  <si>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</si>
  <si>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</si>
  <si>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</si>
  <si>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</si>
  <si>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</si>
  <si>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</si>
  <si>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</si>
  <si>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</si>
  <si>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</si>
  <si>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</si>
  <si>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</si>
  <si>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</si>
  <si>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</si>
  <si>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</si>
  <si>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</si>
  <si>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</si>
  <si>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</si>
  <si>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</si>
  <si>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</si>
  <si>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</si>
  <si>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</si>
  <si>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</si>
  <si>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</si>
  <si>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</si>
  <si>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</si>
  <si>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</si>
  <si>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</si>
  <si>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</si>
  <si>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</si>
  <si>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</si>
  <si>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</si>
  <si>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</si>
  <si>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</si>
  <si>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</si>
  <si>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</si>
  <si>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</si>
  <si>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</si>
  <si>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</si>
  <si>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</si>
  <si>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</si>
  <si>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</si>
  <si>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</si>
  <si>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</si>
  <si>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</si>
  <si>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</si>
  <si>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</si>
  <si>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</si>
  <si>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</si>
  <si>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</si>
  <si>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</si>
  <si>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</si>
  <si>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</si>
  <si>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</si>
  <si>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</si>
  <si>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</si>
  <si>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</si>
  <si>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</si>
  <si>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</si>
  <si>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</si>
  <si>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</si>
  <si>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</si>
  <si>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</si>
  <si>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</si>
  <si>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</si>
  <si>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</si>
  <si>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</si>
  <si>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</si>
  <si>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</si>
  <si>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</si>
  <si>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</si>
  <si>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</si>
  <si>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</si>
  <si>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</si>
  <si>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</si>
  <si>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</si>
  <si>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</si>
  <si>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</si>
  <si>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</si>
  <si>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</si>
  <si>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</si>
  <si>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</si>
  <si>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</si>
  <si>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</si>
  <si>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</si>
  <si>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</si>
  <si>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</si>
  <si>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</si>
  <si>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</si>
  <si>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</si>
  <si>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</si>
  <si>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</si>
  <si>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</si>
  <si>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</si>
  <si>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</si>
  <si>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</si>
  <si>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</si>
  <si>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</si>
  <si>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</si>
  <si>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</si>
  <si>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</si>
  <si>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</si>
  <si>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</si>
  <si>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</si>
  <si>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</si>
  <si>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</si>
  <si>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</si>
  <si>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</si>
  <si>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</si>
  <si>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</si>
  <si>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</si>
  <si>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</si>
  <si>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</si>
  <si>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</si>
  <si>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</si>
  <si>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</si>
  <si>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</si>
  <si>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</si>
  <si>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</si>
  <si>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</si>
  <si>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</si>
  <si>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</si>
  <si>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</si>
  <si>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</si>
  <si>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</si>
  <si>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</si>
  <si>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</si>
  <si>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</si>
  <si>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</si>
  <si>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</si>
  <si>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</si>
  <si>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</si>
  <si>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</si>
  <si>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</si>
  <si>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</si>
  <si>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</si>
  <si>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</si>
  <si>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</si>
  <si>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</si>
  <si>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</si>
  <si>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</si>
  <si>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</si>
  <si>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</si>
  <si>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</si>
  <si>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</si>
  <si>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</si>
  <si>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</si>
  <si>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</si>
  <si>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</si>
  <si>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</si>
  <si>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</si>
  <si>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</si>
  <si>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</si>
  <si>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</si>
  <si>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</si>
  <si>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</si>
  <si>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</si>
  <si>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</si>
  <si>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</si>
  <si>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</si>
  <si>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</si>
  <si>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</si>
  <si>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</si>
  <si>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</si>
  <si>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</si>
  <si>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</si>
  <si>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</si>
  <si>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</si>
  <si>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</si>
  <si>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</si>
  <si>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</si>
  <si>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</si>
  <si>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</si>
  <si>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</si>
  <si>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</si>
  <si>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</si>
  <si>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</si>
  <si>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</si>
  <si>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</si>
  <si>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</si>
  <si>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</si>
  <si>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</si>
  <si>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</si>
  <si>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</si>
  <si>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</si>
  <si>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</si>
  <si>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</si>
  <si>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</si>
  <si>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</si>
  <si>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</si>
  <si>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</si>
  <si>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</si>
  <si>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</si>
  <si>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</si>
  <si>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</si>
  <si>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</si>
  <si>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</si>
  <si>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</si>
  <si>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</si>
  <si>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</si>
  <si>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</si>
  <si>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</si>
  <si>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</si>
  <si>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</si>
  <si>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</si>
  <si>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</si>
  <si>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</si>
  <si>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</si>
  <si>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</si>
  <si>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</si>
  <si>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</si>
  <si>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</si>
  <si>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</si>
  <si>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</si>
  <si>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</si>
  <si>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</si>
  <si>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</si>
  <si>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</si>
  <si>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</si>
  <si>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</si>
  <si>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</si>
  <si>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</si>
  <si>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</si>
  <si>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</si>
  <si>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</si>
  <si>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</si>
  <si>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</si>
  <si>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</si>
  <si>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</si>
  <si>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</si>
  <si>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</si>
  <si>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</si>
  <si>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</si>
  <si>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</si>
  <si>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</si>
  <si>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</si>
  <si>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</si>
  <si>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</si>
  <si>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</si>
  <si>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</si>
  <si>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</si>
  <si>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</si>
  <si>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</si>
  <si>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</si>
  <si>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</si>
  <si>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</si>
  <si>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</si>
  <si>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</si>
  <si>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</si>
  <si>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</si>
  <si>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</si>
  <si>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</si>
  <si>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</si>
  <si>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</si>
  <si>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</si>
  <si>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</si>
  <si>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</si>
  <si>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</si>
  <si>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</si>
  <si>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</si>
  <si>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</si>
  <si>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</si>
  <si>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</si>
  <si>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</si>
  <si>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</si>
  <si>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</si>
  <si>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</si>
  <si>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</si>
  <si>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</si>
  <si>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</si>
  <si>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</si>
  <si>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</si>
  <si>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</si>
  <si>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</si>
  <si>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</si>
  <si>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</si>
  <si>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</si>
  <si>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</si>
  <si>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</si>
  <si>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</si>
  <si>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</si>
  <si>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</si>
  <si>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</si>
  <si>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</si>
  <si>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</si>
  <si>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</si>
  <si>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</si>
  <si>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</si>
  <si>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</si>
  <si>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</si>
  <si>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</si>
  <si>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</si>
  <si>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</si>
  <si>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</si>
  <si>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</si>
  <si>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</si>
  <si>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</si>
  <si>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</si>
  <si>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</si>
  <si>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</si>
  <si>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</si>
  <si>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</si>
  <si>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</si>
  <si>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</si>
  <si>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</si>
  <si>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</si>
  <si>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</si>
  <si>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</si>
  <si>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</si>
  <si>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</si>
  <si>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</si>
  <si>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</si>
  <si>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</si>
  <si>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</si>
  <si>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</si>
  <si>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</si>
  <si>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</si>
  <si>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</si>
  <si>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</si>
  <si>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</si>
  <si>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</si>
  <si>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</si>
  <si>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</si>
  <si>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</si>
  <si>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</si>
  <si>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</si>
  <si>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</si>
  <si>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</si>
  <si>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</si>
  <si>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</si>
  <si>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</si>
  <si>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</si>
  <si>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</si>
  <si>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</si>
  <si>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</si>
  <si>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</si>
  <si>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</si>
  <si>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</si>
  <si>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</si>
  <si>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</si>
  <si>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</si>
  <si>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</si>
  <si>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</si>
  <si>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</si>
  <si>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</si>
  <si>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</si>
  <si>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</si>
  <si>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</si>
  <si>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</si>
  <si>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</si>
  <si>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</si>
  <si>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</si>
  <si>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</si>
  <si>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</si>
  <si>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</si>
  <si>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</si>
  <si>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</si>
  <si>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</si>
  <si>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</si>
  <si>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</si>
  <si>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</si>
  <si>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</si>
  <si>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</si>
  <si>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</si>
  <si>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</si>
  <si>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</si>
  <si>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</si>
  <si>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</si>
  <si>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</si>
  <si>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</si>
  <si>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</si>
  <si>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</si>
  <si>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</si>
  <si>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</si>
  <si>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</si>
  <si>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</si>
  <si>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</si>
  <si>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</si>
  <si>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</si>
  <si>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</si>
  <si>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</si>
  <si>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</si>
  <si>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</si>
  <si>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</si>
  <si>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</si>
  <si>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</si>
  <si>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</si>
  <si>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</si>
  <si>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</si>
  <si>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</si>
  <si>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</si>
  <si>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</si>
  <si>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</si>
  <si>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</si>
  <si>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</si>
  <si>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</si>
  <si>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</si>
  <si>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</si>
  <si>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</si>
  <si>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</si>
  <si>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</si>
  <si>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</si>
  <si>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</si>
  <si>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</si>
  <si>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</si>
  <si>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</si>
  <si>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</si>
  <si>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</si>
  <si>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</si>
  <si>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</si>
  <si>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</si>
  <si>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</si>
  <si>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</si>
  <si>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</si>
  <si>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</si>
  <si>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</si>
  <si>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</si>
  <si>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</si>
  <si>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</si>
  <si>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</si>
  <si>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</si>
  <si>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</si>
  <si>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</si>
  <si>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</si>
  <si>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</si>
  <si>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</si>
  <si>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</si>
  <si>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</si>
  <si>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</si>
  <si>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</si>
  <si>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</si>
  <si>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</si>
  <si>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</si>
  <si>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</si>
  <si>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</si>
  <si>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</si>
  <si>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</si>
  <si>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</si>
  <si>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</si>
  <si>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</si>
  <si>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</si>
  <si>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</si>
  <si>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</si>
  <si>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</si>
  <si>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</si>
  <si>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</si>
  <si>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</si>
  <si>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</si>
  <si>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</si>
  <si>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</si>
  <si>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</si>
  <si>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</si>
  <si>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</si>
  <si>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</si>
  <si>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</si>
  <si>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</si>
  <si>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</si>
  <si>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</si>
  <si>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</si>
  <si>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</si>
  <si>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</si>
  <si>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</si>
  <si>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</si>
  <si>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</si>
  <si>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</si>
  <si>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</si>
  <si>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</si>
  <si>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</si>
  <si>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</si>
  <si>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</si>
  <si>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</si>
  <si>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</si>
  <si>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</si>
  <si>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</si>
  <si>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</si>
  <si>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</si>
  <si>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</si>
  <si>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</si>
  <si>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</si>
  <si>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</si>
  <si>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</si>
  <si>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</si>
  <si>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</si>
  <si>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</si>
  <si>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</si>
  <si>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</si>
  <si>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</si>
  <si>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</si>
  <si>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</si>
  <si>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</si>
  <si>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</si>
  <si>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</si>
  <si>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</si>
  <si>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</si>
  <si>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</si>
  <si>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</si>
  <si>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</si>
  <si>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</si>
  <si>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</si>
  <si>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</si>
  <si>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</si>
  <si>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</si>
  <si>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</si>
  <si>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</si>
  <si>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</si>
  <si>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</si>
  <si>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</si>
  <si>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</si>
  <si>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</si>
  <si>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</si>
  <si>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</si>
  <si>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</si>
  <si>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</si>
  <si>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</si>
  <si>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</si>
  <si>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</si>
  <si>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</si>
  <si>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</si>
  <si>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</si>
  <si>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</si>
  <si>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</si>
  <si>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</si>
  <si>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</si>
  <si>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</si>
  <si>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</si>
  <si>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</si>
  <si>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</si>
  <si>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</si>
  <si>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</si>
  <si>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</si>
  <si>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</si>
  <si>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</si>
  <si>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</si>
  <si>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</si>
  <si>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</si>
  <si>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</si>
  <si>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</si>
  <si>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</si>
  <si>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</si>
  <si>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</si>
  <si>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</si>
  <si>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</si>
  <si>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</si>
  <si>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</si>
  <si>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</si>
  <si>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</si>
  <si>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</si>
  <si>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</si>
  <si>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</si>
  <si>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</si>
  <si>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</si>
  <si>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</si>
  <si>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</si>
  <si>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</si>
  <si>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</si>
  <si>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</si>
  <si>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</si>
  <si>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</si>
  <si>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</si>
  <si>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</si>
  <si>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</si>
  <si>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</si>
  <si>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</si>
  <si>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</si>
  <si>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</si>
  <si>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</si>
  <si>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</si>
  <si>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</si>
  <si>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</si>
  <si>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</si>
  <si>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</si>
  <si>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</si>
  <si>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</si>
  <si>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</si>
  <si>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</si>
  <si>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</si>
  <si>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</si>
  <si>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</si>
  <si>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</si>
  <si>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</si>
  <si>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</si>
  <si>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</si>
  <si>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</si>
  <si>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</si>
  <si>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</si>
  <si>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</si>
  <si>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</si>
  <si>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</si>
  <si>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</si>
  <si>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</si>
  <si>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</si>
  <si>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</si>
  <si>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</si>
  <si>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</si>
  <si>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</si>
  <si>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</si>
  <si>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</si>
  <si>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</si>
  <si>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</si>
  <si>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</si>
  <si>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</si>
  <si>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</si>
  <si>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</si>
  <si>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</si>
  <si>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</si>
  <si>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</si>
  <si>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</si>
  <si>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</si>
  <si>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</si>
  <si>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</si>
  <si>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</si>
  <si>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</si>
  <si>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</si>
  <si>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</si>
  <si>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</si>
  <si>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</si>
  <si>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</si>
  <si>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</si>
  <si>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</si>
  <si>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</si>
  <si>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</si>
  <si>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</si>
  <si>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</si>
  <si>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</si>
  <si>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</si>
  <si>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</si>
  <si>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</si>
  <si>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</si>
  <si>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</si>
  <si>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</si>
  <si>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</si>
  <si>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</si>
  <si>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</si>
  <si>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</si>
  <si>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</si>
  <si>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</si>
  <si>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</si>
  <si>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</si>
  <si>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</si>
  <si>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</si>
  <si>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</si>
  <si>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</si>
  <si>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</si>
  <si>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</si>
  <si>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</si>
  <si>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</si>
  <si>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</si>
  <si>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</si>
  <si>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</si>
  <si>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</si>
  <si>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</si>
  <si>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</si>
  <si>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</si>
  <si>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</si>
  <si>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</si>
  <si>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</si>
  <si>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</si>
  <si>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</si>
  <si>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</si>
  <si>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</si>
  <si>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</si>
  <si>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</si>
  <si>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</si>
  <si>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</si>
  <si>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</si>
  <si>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</si>
  <si>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</si>
  <si>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</si>
  <si>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</si>
  <si>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</si>
  <si>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</si>
  <si>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</si>
  <si>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</si>
  <si>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</si>
  <si>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</si>
  <si>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</si>
  <si>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</si>
  <si>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</si>
  <si>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</si>
  <si>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</si>
  <si>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</si>
  <si>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</si>
  <si>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</si>
  <si>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</si>
  <si>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</si>
  <si>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</si>
  <si>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</si>
  <si>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</si>
  <si>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</si>
  <si>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</si>
  <si>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</si>
  <si>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</si>
  <si>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</si>
  <si>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</si>
  <si>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</si>
  <si>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</si>
  <si>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</si>
  <si>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</si>
  <si>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</si>
  <si>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</si>
  <si>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</si>
  <si>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</si>
  <si>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</si>
  <si>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</si>
  <si>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</si>
  <si>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</si>
  <si>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</si>
  <si>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</si>
  <si>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</si>
  <si>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</si>
  <si>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</si>
  <si>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</si>
  <si>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</si>
  <si>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</si>
  <si>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</si>
  <si>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</si>
  <si>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</si>
  <si>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</si>
  <si>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</si>
  <si>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</si>
  <si>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</si>
  <si>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</si>
  <si>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</si>
  <si>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</si>
  <si>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</si>
  <si>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</si>
  <si>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</si>
  <si>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</si>
  <si>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</si>
  <si>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</si>
  <si>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</si>
  <si>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</si>
  <si>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</si>
  <si>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</si>
  <si>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</si>
  <si>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</si>
  <si>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</si>
  <si>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</si>
  <si>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</si>
  <si>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</si>
  <si>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</si>
  <si>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</si>
  <si>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</si>
  <si>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</si>
  <si>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</si>
  <si>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</si>
  <si>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</si>
  <si>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</si>
  <si>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</si>
  <si>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</si>
  <si>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</si>
  <si>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</si>
  <si>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</si>
  <si>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</si>
  <si>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</si>
  <si>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</si>
  <si>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</si>
  <si>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</si>
  <si>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</si>
  <si>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</si>
  <si>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</si>
  <si>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</si>
  <si>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</si>
  <si>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</si>
  <si>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</si>
  <si>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</si>
  <si>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</si>
  <si>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</si>
  <si>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</si>
  <si>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</si>
  <si>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</si>
  <si>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</si>
  <si>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</si>
  <si>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</si>
  <si>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</si>
  <si>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</si>
  <si>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</si>
  <si>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</si>
  <si>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</si>
  <si>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</si>
  <si>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</si>
  <si>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</si>
  <si>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</si>
  <si>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</si>
  <si>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</si>
  <si>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</si>
  <si>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</si>
  <si>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</si>
  <si>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</si>
  <si>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</si>
  <si>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</si>
  <si>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</si>
  <si>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</si>
  <si>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</si>
  <si>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</si>
  <si>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</si>
  <si>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</si>
  <si>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</si>
  <si>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</si>
  <si>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</si>
  <si>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</si>
  <si>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</si>
  <si>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</si>
  <si>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</si>
  <si>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</si>
  <si>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</si>
  <si>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</si>
  <si>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</si>
  <si>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</si>
  <si>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</si>
  <si>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</si>
  <si>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</si>
  <si>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</si>
  <si>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</si>
  <si>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</si>
  <si>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</si>
  <si>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</si>
  <si>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</si>
  <si>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</si>
  <si>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</si>
  <si>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</si>
  <si>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</si>
  <si>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</si>
  <si>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</si>
  <si>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</si>
  <si>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</si>
  <si>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</si>
  <si>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</si>
  <si>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</si>
  <si>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</si>
  <si>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</si>
  <si>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</si>
  <si>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</si>
  <si>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</si>
  <si>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</si>
  <si>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</si>
  <si>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</si>
  <si>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</si>
  <si>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</si>
  <si>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</si>
  <si>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</si>
  <si>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</si>
  <si>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</si>
  <si>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</si>
  <si>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</si>
  <si>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</si>
  <si>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</si>
  <si>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</si>
  <si>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</si>
  <si>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</si>
  <si>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</si>
  <si>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</si>
  <si>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</si>
  <si>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</si>
  <si>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</si>
  <si>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</si>
  <si>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</si>
  <si>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</si>
  <si>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</si>
  <si>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</si>
  <si>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</si>
  <si>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</si>
  <si>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</si>
  <si>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</si>
  <si>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</si>
  <si>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</si>
  <si>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</si>
  <si>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</si>
  <si>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</si>
  <si>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</si>
  <si>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</si>
  <si>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</si>
  <si>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</si>
  <si>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</si>
  <si>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</si>
  <si>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</si>
  <si>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</si>
  <si>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</si>
  <si>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</si>
  <si>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</si>
  <si>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</si>
  <si>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</si>
  <si>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</si>
  <si>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</si>
  <si>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</si>
  <si>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</si>
  <si>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</si>
  <si>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</si>
  <si>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</si>
  <si>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</si>
  <si>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</si>
  <si>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</si>
  <si>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</si>
  <si>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</si>
  <si>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</si>
  <si>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</si>
  <si>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</si>
  <si>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</si>
  <si>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</si>
  <si>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</si>
  <si>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</si>
  <si>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</si>
  <si>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</si>
  <si>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</si>
  <si>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</si>
  <si>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</si>
  <si>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</si>
  <si>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</si>
  <si>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</si>
  <si>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</si>
  <si>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</si>
  <si>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</si>
  <si>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</si>
  <si>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</si>
  <si>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</si>
  <si>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</si>
  <si>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</si>
  <si>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</si>
  <si>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</si>
  <si>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</si>
  <si>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</si>
  <si>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</si>
  <si>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</si>
  <si>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</si>
  <si>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</si>
  <si>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</si>
  <si>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</si>
  <si>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</si>
  <si>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</si>
  <si>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</si>
  <si>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</si>
  <si>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</si>
  <si>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</si>
  <si>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</si>
  <si>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</si>
  <si>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</si>
  <si>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</si>
  <si>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</si>
  <si>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</si>
  <si>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</si>
  <si>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</si>
  <si>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</si>
  <si>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</si>
  <si>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</si>
  <si>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</si>
  <si>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</si>
  <si>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</si>
  <si>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</si>
  <si>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</si>
  <si>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</si>
  <si>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</si>
  <si>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</si>
  <si>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</si>
  <si>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</si>
  <si>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</si>
  <si>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</si>
  <si>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</si>
  <si>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</si>
  <si>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</si>
  <si>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</si>
  <si>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</si>
  <si>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</si>
  <si>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</si>
  <si>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</si>
  <si>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</si>
  <si>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</si>
  <si>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</si>
  <si>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</si>
  <si>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</si>
  <si>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</si>
  <si>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</si>
  <si>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</si>
  <si>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</si>
  <si>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</si>
  <si>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</si>
  <si>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</si>
  <si>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</si>
  <si>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</si>
  <si>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</si>
  <si>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</si>
  <si>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</si>
  <si>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</si>
  <si>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</si>
  <si>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</si>
  <si>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</si>
  <si>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</si>
  <si>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</si>
  <si>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</si>
  <si>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</si>
  <si>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</si>
  <si>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</si>
  <si>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</si>
  <si>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</si>
  <si>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</si>
  <si>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</si>
  <si>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</si>
  <si>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</si>
  <si>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</si>
  <si>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</si>
  <si>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</si>
  <si>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</si>
  <si>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</si>
  <si>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</si>
  <si>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</si>
  <si>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</si>
  <si>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</si>
  <si>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</si>
  <si>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</si>
  <si>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</si>
  <si>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</si>
  <si>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</si>
  <si>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</si>
  <si>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</si>
  <si>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</si>
  <si>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</si>
  <si>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</si>
  <si>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</si>
  <si>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</si>
  <si>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</si>
  <si>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</si>
  <si>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</si>
  <si>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</si>
  <si>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</si>
  <si>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</si>
  <si>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</si>
  <si>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</si>
  <si>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</si>
  <si>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</si>
  <si>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</si>
  <si>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</si>
  <si>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</si>
  <si>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</si>
  <si>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</si>
  <si>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</si>
  <si>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</si>
  <si>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</si>
  <si>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</si>
  <si>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</si>
  <si>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</si>
  <si>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</si>
  <si>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</si>
  <si>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</si>
  <si>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</si>
  <si>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</si>
  <si>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</si>
  <si>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</si>
  <si>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</si>
  <si>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</si>
  <si>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</si>
  <si>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</si>
  <si>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</si>
  <si>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</si>
  <si>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</si>
  <si>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</si>
  <si>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</si>
  <si>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</si>
  <si>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</si>
  <si>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</si>
  <si>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</si>
  <si>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</si>
  <si>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</si>
  <si>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</si>
  <si>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</si>
  <si>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</si>
  <si>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</si>
  <si>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</si>
  <si>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</si>
  <si>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</si>
  <si>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</si>
  <si>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</si>
  <si>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</si>
  <si>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</si>
  <si>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</si>
  <si>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</si>
  <si>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</si>
  <si>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</si>
  <si>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</si>
  <si>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</si>
  <si>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</si>
  <si>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</si>
  <si>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</si>
  <si>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</si>
  <si>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</si>
  <si>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</si>
  <si>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</si>
  <si>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</si>
  <si>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</si>
  <si>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</si>
  <si>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</si>
  <si>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</si>
  <si>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</si>
  <si>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</si>
  <si>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</si>
  <si>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</si>
  <si>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</si>
  <si>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</si>
  <si>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</si>
  <si>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</si>
  <si>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</si>
  <si>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</si>
  <si>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</si>
  <si>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</si>
  <si>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</si>
  <si>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</si>
  <si>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</si>
  <si>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</si>
  <si>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</si>
  <si>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</si>
  <si>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</si>
  <si>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</si>
  <si>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</si>
  <si>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</si>
  <si>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</si>
  <si>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</si>
  <si>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</si>
  <si>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</si>
  <si>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</si>
  <si>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</si>
  <si>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</si>
  <si>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</si>
  <si>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</si>
  <si>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</si>
  <si>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</si>
  <si>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</si>
  <si>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</si>
  <si>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</si>
  <si>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</si>
  <si>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</si>
  <si>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</si>
  <si>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</si>
  <si>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</si>
  <si>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</si>
  <si>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</si>
  <si>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</si>
  <si>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</si>
  <si>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</si>
  <si>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</si>
  <si>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</si>
  <si>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</si>
  <si>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</si>
  <si>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</si>
  <si>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</si>
  <si>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</si>
  <si>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</si>
  <si>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</si>
  <si>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</si>
  <si>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</si>
  <si>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</si>
  <si>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</si>
  <si>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</si>
  <si>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</si>
  <si>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</si>
  <si>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</si>
  <si>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</si>
  <si>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</si>
  <si>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</si>
  <si>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</si>
  <si>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</si>
  <si>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</si>
  <si>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</si>
  <si>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</si>
  <si>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</si>
  <si>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</si>
  <si>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</si>
  <si>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</si>
  <si>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</si>
  <si>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</si>
  <si>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</si>
  <si>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</si>
  <si>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</si>
  <si>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</si>
  <si>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</si>
  <si>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</si>
  <si>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</si>
  <si>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</si>
  <si>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</si>
  <si>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</si>
  <si>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</si>
  <si>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</si>
  <si>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</si>
  <si>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</si>
  <si>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</si>
  <si>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</si>
  <si>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</si>
  <si>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</si>
  <si>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</si>
  <si>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</si>
  <si>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</si>
  <si>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</si>
  <si>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</si>
  <si>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</si>
  <si>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</si>
  <si>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</si>
  <si>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</si>
  <si>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</si>
  <si>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</si>
  <si>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</si>
  <si>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</si>
  <si>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</si>
  <si>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</si>
  <si>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</si>
  <si>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</si>
  <si>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</si>
  <si>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</si>
  <si>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</si>
  <si>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</si>
  <si>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</si>
  <si>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</si>
  <si>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</si>
  <si>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</si>
  <si>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</si>
  <si>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</si>
  <si>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</si>
  <si>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</si>
  <si>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</si>
  <si>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</si>
  <si>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</si>
  <si>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</si>
  <si>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</si>
  <si>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</si>
  <si>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</si>
  <si>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</si>
  <si>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</si>
  <si>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</si>
  <si>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</si>
  <si>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</si>
  <si>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</si>
  <si>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</si>
  <si>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</si>
  <si>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</si>
  <si>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</si>
  <si>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</si>
  <si>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</si>
  <si>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</si>
  <si>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</si>
  <si>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</si>
  <si>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</si>
  <si>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</si>
  <si>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</si>
  <si>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</si>
  <si>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</si>
  <si>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</si>
  <si>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</si>
  <si>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</si>
  <si>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</si>
  <si>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</si>
  <si>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</si>
  <si>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</si>
  <si>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</si>
  <si>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</si>
  <si>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</si>
  <si>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</si>
  <si>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</si>
  <si>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</si>
  <si>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</si>
  <si>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</si>
  <si>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</si>
  <si>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</si>
  <si>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</si>
  <si>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</si>
  <si>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</si>
  <si>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</si>
  <si>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</si>
  <si>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</si>
  <si>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</si>
  <si>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</si>
  <si>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</si>
  <si>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</si>
  <si>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</si>
  <si>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</si>
  <si>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</si>
  <si>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</si>
  <si>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</si>
  <si>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</si>
  <si>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</si>
  <si>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</si>
  <si>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</si>
  <si>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</si>
  <si>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</si>
  <si>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</si>
  <si>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</si>
  <si>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</si>
  <si>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</si>
  <si>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</si>
  <si>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</si>
  <si>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</si>
  <si>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</si>
  <si>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</si>
  <si>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</si>
  <si>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</si>
  <si>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</si>
  <si>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</si>
  <si>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</si>
  <si>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</si>
  <si>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</si>
  <si>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</si>
  <si>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</si>
  <si>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</si>
  <si>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</si>
  <si>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</si>
  <si>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</si>
  <si>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</si>
  <si>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</si>
  <si>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</si>
  <si>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</si>
  <si>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</si>
  <si>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</si>
  <si>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</si>
  <si>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</si>
  <si>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</si>
  <si>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</si>
  <si>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</si>
  <si>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</si>
  <si>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</si>
  <si>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</si>
  <si>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</si>
  <si>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</si>
  <si>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</si>
  <si>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</si>
  <si>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</si>
  <si>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</si>
  <si>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</si>
  <si>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</si>
  <si>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</si>
  <si>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</si>
  <si>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</si>
  <si>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</si>
  <si>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</si>
  <si>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</si>
  <si>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</si>
  <si>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</si>
  <si>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</si>
  <si>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</si>
  <si>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</si>
  <si>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</si>
  <si>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</si>
  <si>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</si>
  <si>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</si>
  <si>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</si>
  <si>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</si>
  <si>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</si>
  <si>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</si>
  <si>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</si>
  <si>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</si>
  <si>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</si>
  <si>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</si>
  <si>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</si>
  <si>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</si>
  <si>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</si>
  <si>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</si>
  <si>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</si>
  <si>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</si>
  <si>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</si>
  <si>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</si>
  <si>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</si>
  <si>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</si>
  <si>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</si>
  <si>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</si>
  <si>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</si>
  <si>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</si>
  <si>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</si>
  <si>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</si>
  <si>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</si>
  <si>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</si>
  <si>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</si>
  <si>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</si>
  <si>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</si>
  <si>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</si>
  <si>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</si>
  <si>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</si>
  <si>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</si>
  <si>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</si>
  <si>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</si>
  <si>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</si>
  <si>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</si>
  <si>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</si>
  <si>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</si>
  <si>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</si>
  <si>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</si>
  <si>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</si>
  <si>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</si>
  <si>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</si>
  <si>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</si>
  <si>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</si>
  <si>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</si>
  <si>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</si>
  <si>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</si>
  <si>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</si>
  <si>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</si>
  <si>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</si>
  <si>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</si>
  <si>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</si>
  <si>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</si>
  <si>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</si>
  <si>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</si>
  <si>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</si>
  <si>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</si>
  <si>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</si>
  <si>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</si>
  <si>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</si>
  <si>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</si>
  <si>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</si>
  <si>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</si>
  <si>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</si>
  <si>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</si>
  <si>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</si>
  <si>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</si>
  <si>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</si>
  <si>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</si>
  <si>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</si>
  <si>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</si>
  <si>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</si>
  <si>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</si>
  <si>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</si>
  <si>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</si>
  <si>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</si>
  <si>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</si>
  <si>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</si>
  <si>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</si>
  <si>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</si>
  <si>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</si>
  <si>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</si>
  <si>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</si>
  <si>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</si>
  <si>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</si>
  <si>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</si>
  <si>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</si>
  <si>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</si>
  <si>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</si>
  <si>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</si>
  <si>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</si>
  <si>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</si>
  <si>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</si>
  <si>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</si>
  <si>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</si>
  <si>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</si>
  <si>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</si>
  <si>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</si>
  <si>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</si>
  <si>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</si>
  <si>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</si>
  <si>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</si>
  <si>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</si>
  <si>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</si>
  <si>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</si>
  <si>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</si>
  <si>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</si>
  <si>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</si>
  <si>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</si>
  <si>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</si>
  <si>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</si>
  <si>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</si>
  <si>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</si>
  <si>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</si>
  <si>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</si>
  <si>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</si>
  <si>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</si>
  <si>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</si>
  <si>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</si>
  <si>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</si>
  <si>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</si>
  <si>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</si>
  <si>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</si>
  <si>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</si>
  <si>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</si>
  <si>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</si>
  <si>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</si>
  <si>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</si>
  <si>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</si>
  <si>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</si>
  <si>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</si>
  <si>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</si>
  <si>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</si>
  <si>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</si>
  <si>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</si>
  <si>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</si>
  <si>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</si>
  <si>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</si>
  <si>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</si>
  <si>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</si>
  <si>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</si>
  <si>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</si>
  <si>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</si>
  <si>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</si>
  <si>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</si>
  <si>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</si>
  <si>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</si>
  <si>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</si>
  <si>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</si>
  <si>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</si>
  <si>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</si>
  <si>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</si>
  <si>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</si>
  <si>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</si>
  <si>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</si>
  <si>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</si>
  <si>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</si>
  <si>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</si>
  <si>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</si>
  <si>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</si>
  <si>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</si>
  <si>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</si>
  <si>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</si>
  <si>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</si>
  <si>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</si>
  <si>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</si>
  <si>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</si>
  <si>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</si>
  <si>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</si>
  <si>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</si>
  <si>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</si>
  <si>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</si>
  <si>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</si>
  <si>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</si>
  <si>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</si>
  <si>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</si>
  <si>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</si>
  <si>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</si>
  <si>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</si>
  <si>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</si>
  <si>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</si>
  <si>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</si>
  <si>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</si>
  <si>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</si>
  <si>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</si>
  <si>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</si>
  <si>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</si>
  <si>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</si>
  <si>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</si>
  <si>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</si>
  <si>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</si>
  <si>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</si>
  <si>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</si>
  <si>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</si>
  <si>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</si>
  <si>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</si>
  <si>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</si>
  <si>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</si>
  <si>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</si>
  <si>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</si>
  <si>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</si>
  <si>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</si>
  <si>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</si>
  <si>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</si>
  <si>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</si>
  <si>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</si>
  <si>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</si>
  <si>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</si>
  <si>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</si>
  <si>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</si>
  <si>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</si>
  <si>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</si>
  <si>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</si>
  <si>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</si>
  <si>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</si>
  <si>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</si>
  <si>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</si>
  <si>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</si>
  <si>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</si>
  <si>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</si>
  <si>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</si>
  <si>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</si>
  <si>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</si>
  <si>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</si>
  <si>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</si>
  <si>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</si>
  <si>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</si>
  <si>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</si>
  <si>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</si>
  <si>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</si>
  <si>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</si>
  <si>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</si>
  <si>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</si>
  <si>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</si>
  <si>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</si>
  <si>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</si>
  <si>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</si>
  <si>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</si>
  <si>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</si>
  <si>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</si>
  <si>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</si>
  <si>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</si>
  <si>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</si>
  <si>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</si>
  <si>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</si>
  <si>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</si>
  <si>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</si>
  <si>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</si>
  <si>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</si>
  <si>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</si>
  <si>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</si>
  <si>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</si>
  <si>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</si>
  <si>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</si>
  <si>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</si>
  <si>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</si>
  <si>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</si>
  <si>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</si>
  <si>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</si>
  <si>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</si>
  <si>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</si>
  <si>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</si>
  <si>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</si>
  <si>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</si>
  <si>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</si>
  <si>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</si>
  <si>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</si>
  <si>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</si>
  <si>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</si>
  <si>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</si>
  <si>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</si>
  <si>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</si>
  <si>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</si>
  <si>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</si>
  <si>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</si>
  <si>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</si>
  <si>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</si>
  <si>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</si>
  <si>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</si>
  <si>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</si>
  <si>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</si>
  <si>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</si>
  <si>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</si>
  <si>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</si>
  <si>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</si>
  <si>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</si>
  <si>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</si>
  <si>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</si>
  <si>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</si>
  <si>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</si>
  <si>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</si>
  <si>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</si>
  <si>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</si>
  <si>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</si>
  <si>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</si>
  <si>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</si>
  <si>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</si>
  <si>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</si>
  <si>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</si>
  <si>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</si>
  <si>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</si>
  <si>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</si>
  <si>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</si>
  <si>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</si>
  <si>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</si>
  <si>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</si>
  <si>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</si>
  <si>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</si>
  <si>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</si>
  <si>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</si>
  <si>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</si>
  <si>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</si>
  <si>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</si>
  <si>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</si>
  <si>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</si>
  <si>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</si>
  <si>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</si>
  <si>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</si>
  <si>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</si>
  <si>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</si>
  <si>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</si>
  <si>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</si>
  <si>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</si>
  <si>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</si>
  <si>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</si>
  <si>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</si>
  <si>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</si>
  <si>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</si>
  <si>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</si>
  <si>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</si>
  <si>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</si>
  <si>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</si>
  <si>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</si>
  <si>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</si>
  <si>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</si>
  <si>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</si>
  <si>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</si>
  <si>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</si>
  <si>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</si>
  <si>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</si>
  <si>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</si>
  <si>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</si>
  <si>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</si>
  <si>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</si>
  <si>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</si>
  <si>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</si>
  <si>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</si>
  <si>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</si>
  <si>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</si>
  <si>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</si>
  <si>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</si>
  <si>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</si>
  <si>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</si>
  <si>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</si>
  <si>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</si>
  <si>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</si>
  <si>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</si>
  <si>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</si>
  <si>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</si>
  <si>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</si>
  <si>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</si>
  <si>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</si>
  <si>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</si>
  <si>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</si>
  <si>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</si>
  <si>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</si>
  <si>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</si>
  <si>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</si>
  <si>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</si>
  <si>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</si>
  <si>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</si>
  <si>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</si>
  <si>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</si>
  <si>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</si>
  <si>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</si>
  <si>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</si>
  <si>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</si>
  <si>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</si>
  <si>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</si>
  <si>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</si>
  <si>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</si>
  <si>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</si>
  <si>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</si>
  <si>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</si>
  <si>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</si>
  <si>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</si>
  <si>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</si>
  <si>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</si>
  <si>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</si>
  <si>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</si>
  <si>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</si>
  <si>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</si>
  <si>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</si>
  <si>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</si>
  <si>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</si>
  <si>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</si>
  <si>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</si>
  <si>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</si>
  <si>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</si>
  <si>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</si>
  <si>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</si>
  <si>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</si>
  <si>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</si>
  <si>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</si>
  <si>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</si>
  <si>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</si>
  <si>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</si>
  <si>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</si>
  <si>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</si>
  <si>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</si>
  <si>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</si>
  <si>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</si>
  <si>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</si>
  <si>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</si>
  <si>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</si>
  <si>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</si>
  <si>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</si>
  <si>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</si>
  <si>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</si>
  <si>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</si>
  <si>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</si>
  <si>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</si>
  <si>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</si>
  <si>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</si>
  <si>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</si>
  <si>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</si>
  <si>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</si>
  <si>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</si>
  <si>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</si>
  <si>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</si>
  <si>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</si>
  <si>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</si>
  <si>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</si>
  <si>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</si>
  <si>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</si>
  <si>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</si>
  <si>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</si>
  <si>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</si>
  <si>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</si>
  <si>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</si>
  <si>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</si>
  <si>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</si>
  <si>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</si>
  <si>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</si>
  <si>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</si>
  <si>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</si>
  <si>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</si>
  <si>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</si>
  <si>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</si>
  <si>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</si>
  <si>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</si>
  <si>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</si>
  <si>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</si>
  <si>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</si>
  <si>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</si>
  <si>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</si>
  <si>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</si>
  <si>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</si>
  <si>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</si>
  <si>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</si>
  <si>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</si>
  <si>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</si>
  <si>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</si>
  <si>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</si>
  <si>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</si>
  <si>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</si>
  <si>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</si>
  <si>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</si>
  <si>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</si>
  <si>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</si>
  <si>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</si>
  <si>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</si>
  <si>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</si>
  <si>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</si>
  <si>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</si>
  <si>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</si>
  <si>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</si>
  <si>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</si>
  <si>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</si>
  <si>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</si>
  <si>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</si>
  <si>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</si>
  <si>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</si>
  <si>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</si>
  <si>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</si>
  <si>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</si>
  <si>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</si>
  <si>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</si>
  <si>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</si>
  <si>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</si>
  <si>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</si>
  <si>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</si>
  <si>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</si>
  <si>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</si>
  <si>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</si>
  <si>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</si>
  <si>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</si>
  <si>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</si>
  <si>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</si>
  <si>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</si>
  <si>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</si>
  <si>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</si>
  <si>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</si>
  <si>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</si>
  <si>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</si>
  <si>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</si>
  <si>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</si>
  <si>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</si>
  <si>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</si>
  <si>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</si>
  <si>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</si>
  <si>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</si>
  <si>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</si>
  <si>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</si>
  <si>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</si>
  <si>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</si>
  <si>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</si>
  <si>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</si>
  <si>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</si>
  <si>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</si>
  <si>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</si>
  <si>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</si>
  <si>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</si>
  <si>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</si>
  <si>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</si>
  <si>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</si>
  <si>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</si>
  <si>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</si>
  <si>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</si>
  <si>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</si>
  <si>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</si>
  <si>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</si>
  <si>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</si>
  <si>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</si>
  <si>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</si>
  <si>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</si>
  <si>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</si>
  <si>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</si>
  <si>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</si>
  <si>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</si>
  <si>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</si>
  <si>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</si>
  <si>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</si>
  <si>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</si>
  <si>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</si>
  <si>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</si>
  <si>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</si>
  <si>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</si>
  <si>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</si>
  <si>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</si>
  <si>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</si>
  <si>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</si>
  <si>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</si>
  <si>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</si>
  <si>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</si>
  <si>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</si>
  <si>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</si>
  <si>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</si>
  <si>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</si>
  <si>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</si>
  <si>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</si>
  <si>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</si>
  <si>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</si>
  <si>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</si>
  <si>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</si>
  <si>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</si>
  <si>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</si>
  <si>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</si>
  <si>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</si>
  <si>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</si>
  <si>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</si>
  <si>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</si>
  <si>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</si>
  <si>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</si>
  <si>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</si>
  <si>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</si>
  <si>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</si>
  <si>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</si>
  <si>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</si>
  <si>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</si>
  <si>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</si>
  <si>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</si>
  <si>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</si>
  <si>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</si>
  <si>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</si>
  <si>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</si>
  <si>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</si>
  <si>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</si>
  <si>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</si>
  <si>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</si>
  <si>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</si>
  <si>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</si>
  <si>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</si>
  <si>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</si>
  <si>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</si>
  <si>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</si>
  <si>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</si>
  <si>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</si>
  <si>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</si>
  <si>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</si>
  <si>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</si>
  <si>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</si>
  <si>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</si>
  <si>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</si>
  <si>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</si>
  <si>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</si>
  <si>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</si>
  <si>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</si>
  <si>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</si>
  <si>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</si>
  <si>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</si>
  <si>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</si>
  <si>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</si>
  <si>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</si>
  <si>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</si>
  <si>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</si>
  <si>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</si>
  <si>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</si>
  <si>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</si>
  <si>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</si>
  <si>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</si>
  <si>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</si>
  <si>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</si>
  <si>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</si>
  <si>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</si>
  <si>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</si>
  <si>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</si>
  <si>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</si>
  <si>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</si>
  <si>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</si>
  <si>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</si>
  <si>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</si>
  <si>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</si>
  <si>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</si>
  <si>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</si>
  <si>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</si>
  <si>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</si>
  <si>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</si>
  <si>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</si>
  <si>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</si>
  <si>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</si>
  <si>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</si>
  <si>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</si>
  <si>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</si>
  <si>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</si>
  <si>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</si>
  <si>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</si>
  <si>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</si>
  <si>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</si>
  <si>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</si>
  <si>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</si>
  <si>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</si>
  <si>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</si>
  <si>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</si>
  <si>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</si>
  <si>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</si>
  <si>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</si>
  <si>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</si>
  <si>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</si>
  <si>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</si>
  <si>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</si>
  <si>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</si>
  <si>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</si>
  <si>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</si>
  <si>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</si>
  <si>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</si>
  <si>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</si>
  <si>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</si>
  <si>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</si>
  <si>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</si>
  <si>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</si>
  <si>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</si>
  <si>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</si>
  <si>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</si>
  <si>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</si>
  <si>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</si>
  <si>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</si>
  <si>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</si>
  <si>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</si>
  <si>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</si>
  <si>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</si>
  <si>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</si>
  <si>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</si>
  <si>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</si>
  <si>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</si>
  <si>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</si>
  <si>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</si>
  <si>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</si>
  <si>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</si>
  <si>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</si>
  <si>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</si>
  <si>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</si>
  <si>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</si>
  <si>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</si>
  <si>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</si>
  <si>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</si>
  <si>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</si>
  <si>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</si>
  <si>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</si>
  <si>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</si>
  <si>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</si>
  <si>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</si>
  <si>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</si>
  <si>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</si>
  <si>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</si>
  <si>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</si>
  <si>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</si>
  <si>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</si>
  <si>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</si>
  <si>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</si>
  <si>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</si>
  <si>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</si>
  <si>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</si>
  <si>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</si>
  <si>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</si>
  <si>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</si>
  <si>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</si>
  <si>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</si>
  <si>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</si>
  <si>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</si>
  <si>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</si>
  <si>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</si>
  <si>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</si>
  <si>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</si>
  <si>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</si>
  <si>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</si>
  <si>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</si>
  <si>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</si>
  <si>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</si>
  <si>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</si>
  <si>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</si>
  <si>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</si>
  <si>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</si>
  <si>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</si>
  <si>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</si>
  <si>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</si>
  <si>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</si>
  <si>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</si>
  <si>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</si>
  <si>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</si>
  <si>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</si>
  <si>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</si>
  <si>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</si>
  <si>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</si>
  <si>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</si>
  <si>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</si>
  <si>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</si>
  <si>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</si>
  <si>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</si>
  <si>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</si>
  <si>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</si>
  <si>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</si>
  <si>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</si>
  <si>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</si>
  <si>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</si>
  <si>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</si>
  <si>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</si>
  <si>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</si>
  <si>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</si>
  <si>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</si>
  <si>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</si>
  <si>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</si>
  <si>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</si>
  <si>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</si>
  <si>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</si>
  <si>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</si>
  <si>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</si>
  <si>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</si>
  <si>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</si>
  <si>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</si>
  <si>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</si>
  <si>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</si>
  <si>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</si>
  <si>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</si>
  <si>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</si>
  <si>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</si>
  <si>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</si>
  <si>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</si>
  <si>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</si>
  <si>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</si>
  <si>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</si>
  <si>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</si>
  <si>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</si>
  <si>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</si>
  <si>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</si>
  <si>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</si>
  <si>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</si>
  <si>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</si>
  <si>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</si>
  <si>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</si>
  <si>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</si>
  <si>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</si>
  <si>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</si>
  <si>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</si>
  <si>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</si>
  <si>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</si>
  <si>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</si>
  <si>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</si>
  <si>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</si>
  <si>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</si>
  <si>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</si>
  <si>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</si>
  <si>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</si>
  <si>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</si>
  <si>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</si>
  <si>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</si>
  <si>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</si>
  <si>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</si>
  <si>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</si>
  <si>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</si>
  <si>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</si>
  <si>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</si>
  <si>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</si>
  <si>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</si>
  <si>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</si>
  <si>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</si>
  <si>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</si>
  <si>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</si>
  <si>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</si>
  <si>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</si>
  <si>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</si>
  <si>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</si>
  <si>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</si>
  <si>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</si>
  <si>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</si>
  <si>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</si>
  <si>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</si>
  <si>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</si>
  <si>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</si>
  <si>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</si>
  <si>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</si>
  <si>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</si>
  <si>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</si>
  <si>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</si>
  <si>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</si>
  <si>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</si>
  <si>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</si>
  <si>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</si>
  <si>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</si>
  <si>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</si>
  <si>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</si>
  <si>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</si>
  <si>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</si>
  <si>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</si>
  <si>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</si>
  <si>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</si>
  <si>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</si>
  <si>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</si>
  <si>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</si>
  <si>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</si>
  <si>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</si>
  <si>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</si>
  <si>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</si>
  <si>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</si>
  <si>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</si>
  <si>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</si>
  <si>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</si>
  <si>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</si>
  <si>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</si>
  <si>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</si>
  <si>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</si>
  <si>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</si>
  <si>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</si>
  <si>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</si>
  <si>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</si>
  <si>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</si>
  <si>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</si>
  <si>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</si>
  <si>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</si>
  <si>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</si>
  <si>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</si>
  <si>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</si>
  <si>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</si>
  <si>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</si>
  <si>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</si>
  <si>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</si>
  <si>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</si>
  <si>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</si>
  <si>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</si>
  <si>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</si>
  <si>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</si>
  <si>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</si>
  <si>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</si>
  <si>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</si>
  <si>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</si>
  <si>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</si>
  <si>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</si>
  <si>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</si>
  <si>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</si>
  <si>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</si>
  <si>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</si>
  <si>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</si>
  <si>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</si>
  <si>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</si>
  <si>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</si>
  <si>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</si>
  <si>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</si>
  <si>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</si>
  <si>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</si>
  <si>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</si>
  <si>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</si>
  <si>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</si>
  <si>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</si>
  <si>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</si>
  <si>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</si>
  <si>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</si>
  <si>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</si>
  <si>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</si>
  <si>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</si>
  <si>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</si>
  <si>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</si>
  <si>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</si>
  <si>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</si>
  <si>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</si>
  <si>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</si>
  <si>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</si>
  <si>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</si>
  <si>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</si>
  <si>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</si>
  <si>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</si>
  <si>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</si>
  <si>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</si>
  <si>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</si>
  <si>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</si>
  <si>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</si>
  <si>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</si>
  <si>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</si>
  <si>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</si>
  <si>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</si>
  <si>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</si>
  <si>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</si>
  <si>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</si>
  <si>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</si>
  <si>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</si>
  <si>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</si>
  <si>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</si>
  <si>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</si>
  <si>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</si>
  <si>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</si>
  <si>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</si>
  <si>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</si>
  <si>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</si>
  <si>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</si>
  <si>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</si>
  <si>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</si>
  <si>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</si>
  <si>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</si>
  <si>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</si>
  <si>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</si>
  <si>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</si>
  <si>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</si>
  <si>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</si>
  <si>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</si>
  <si>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</si>
  <si>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</si>
  <si>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</si>
  <si>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</si>
  <si>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</si>
  <si>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</si>
  <si>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</si>
  <si>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</si>
  <si>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</si>
  <si>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</si>
  <si>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</si>
  <si>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</si>
  <si>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</si>
  <si>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</si>
  <si>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</si>
  <si>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</si>
  <si>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</si>
  <si>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</si>
  <si>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</si>
  <si>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</si>
  <si>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</si>
  <si>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</si>
  <si>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</si>
  <si>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</si>
  <si>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</si>
  <si>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</si>
  <si>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</si>
  <si>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</si>
  <si>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</si>
  <si>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</si>
  <si>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</si>
  <si>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</si>
  <si>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</si>
  <si>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</si>
  <si>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</si>
  <si>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</si>
  <si>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</si>
  <si>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</si>
  <si>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</si>
  <si>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</si>
  <si>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</si>
  <si>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</si>
  <si>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</si>
  <si>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</si>
  <si>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</si>
  <si>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</si>
  <si>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</si>
  <si>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</si>
  <si>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</si>
  <si>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</si>
  <si>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</si>
  <si>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</si>
  <si>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</si>
  <si>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</si>
  <si>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</si>
  <si>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</si>
  <si>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</si>
  <si>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</si>
  <si>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</si>
  <si>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</si>
  <si>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</si>
  <si>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</si>
  <si>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</si>
  <si>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</si>
  <si>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</si>
  <si>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</si>
  <si>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</si>
  <si>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</si>
  <si>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</si>
  <si>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</si>
  <si>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</si>
  <si>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</si>
  <si>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</si>
  <si>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</si>
  <si>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</si>
  <si>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</si>
  <si>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</si>
  <si>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</si>
  <si>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</si>
  <si>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</si>
  <si>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</si>
  <si>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</si>
  <si>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</si>
  <si>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</si>
  <si>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</si>
  <si>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</si>
  <si>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</si>
  <si>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</si>
  <si>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</si>
  <si>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</si>
  <si>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</si>
  <si>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</si>
  <si>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</si>
  <si>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</si>
  <si>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</si>
  <si>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</si>
  <si>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</si>
  <si>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</si>
  <si>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</si>
  <si>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</si>
  <si>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</si>
  <si>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</si>
  <si>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</si>
  <si>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</si>
  <si>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</si>
  <si>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</si>
  <si>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</si>
  <si>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</si>
  <si>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</si>
  <si>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</si>
  <si>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</si>
  <si>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</si>
  <si>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</si>
  <si>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</si>
  <si>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</si>
  <si>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</si>
  <si>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</si>
  <si>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</si>
  <si>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</si>
  <si>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</si>
  <si>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</si>
  <si>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</si>
  <si>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</si>
  <si>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</si>
  <si>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</si>
  <si>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</si>
  <si>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</si>
  <si>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</si>
  <si>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</si>
  <si>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</si>
  <si>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</si>
  <si>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</si>
  <si>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</si>
  <si>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</si>
  <si>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</si>
  <si>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</si>
  <si>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</si>
  <si>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</si>
  <si>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</si>
  <si>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</si>
  <si>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</si>
  <si>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</si>
  <si>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</si>
  <si>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</si>
  <si>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</si>
  <si>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</si>
  <si>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</si>
  <si>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</si>
  <si>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</si>
  <si>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</si>
  <si>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</si>
  <si>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</si>
  <si>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</si>
  <si>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</si>
  <si>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</si>
  <si>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</si>
  <si>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</si>
  <si>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</si>
  <si>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</si>
  <si>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</si>
  <si>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</si>
  <si>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</si>
  <si>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</si>
  <si>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</si>
  <si>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</si>
  <si>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</si>
  <si>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</si>
  <si>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</si>
  <si>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</si>
  <si>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</si>
  <si>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</si>
  <si>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</si>
  <si>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</si>
  <si>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</si>
  <si>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</si>
  <si>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</si>
  <si>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</si>
  <si>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</si>
  <si>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</si>
  <si>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</si>
  <si>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</si>
  <si>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</si>
  <si>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</si>
  <si>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</si>
  <si>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</si>
  <si>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</si>
  <si>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</si>
  <si>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</si>
  <si>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</si>
  <si>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</si>
  <si>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</si>
  <si>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</si>
  <si>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</si>
  <si>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</si>
  <si>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</si>
  <si>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</si>
  <si>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</si>
  <si>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</si>
  <si>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</si>
  <si>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</si>
  <si>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</si>
  <si>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</si>
  <si>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</si>
  <si>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</si>
  <si>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</si>
  <si>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</si>
  <si>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</si>
  <si>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</si>
  <si>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</si>
  <si>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</si>
  <si>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</si>
  <si>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</si>
  <si>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</si>
  <si>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</si>
  <si>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</si>
  <si>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</si>
  <si>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</si>
  <si>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</si>
  <si>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</si>
  <si>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</si>
  <si>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</si>
  <si>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</si>
  <si>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</si>
  <si>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</si>
  <si>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</si>
  <si>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</si>
  <si>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</si>
  <si>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</si>
  <si>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</si>
  <si>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</si>
  <si>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</si>
  <si>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</si>
  <si>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</si>
  <si>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</si>
  <si>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</si>
  <si>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</si>
  <si>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</si>
  <si>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</si>
  <si>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</si>
  <si>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</si>
  <si>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</si>
  <si>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</si>
  <si>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</si>
  <si>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</si>
  <si>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</si>
  <si>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</si>
  <si>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</si>
  <si>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</si>
  <si>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</si>
  <si>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</si>
  <si>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</si>
  <si>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</si>
  <si>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</si>
  <si>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</si>
  <si>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</si>
  <si>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</si>
  <si>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</si>
  <si>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</si>
  <si>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</si>
  <si>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</si>
  <si>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</si>
  <si>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</si>
  <si>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</si>
  <si>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</si>
  <si>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</si>
  <si>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</si>
  <si>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</si>
  <si>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</si>
  <si>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</si>
  <si>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</si>
  <si>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</si>
  <si>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</si>
  <si>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</si>
  <si>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</si>
  <si>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</si>
  <si>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</si>
  <si>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</si>
  <si>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</si>
  <si>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</si>
  <si>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</si>
  <si>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</si>
  <si>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</si>
  <si>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</si>
  <si>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</si>
  <si>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</si>
  <si>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</si>
  <si>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</si>
  <si>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</si>
  <si>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</si>
  <si>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</si>
  <si>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</si>
  <si>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</si>
  <si>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</si>
  <si>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</si>
  <si>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</si>
  <si>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</si>
  <si>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</si>
  <si>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</si>
  <si>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</si>
  <si>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</si>
  <si>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</si>
  <si>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</si>
  <si>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</si>
  <si>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</si>
  <si>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</si>
  <si>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</si>
  <si>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</si>
  <si>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</si>
  <si>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</si>
  <si>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</si>
  <si>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</si>
  <si>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</si>
  <si>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</si>
  <si>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</si>
  <si>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</si>
  <si>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</si>
  <si>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</si>
  <si>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</si>
  <si>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</si>
  <si>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</si>
  <si>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</si>
  <si>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</si>
  <si>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</si>
  <si>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</si>
  <si>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</si>
  <si>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</si>
  <si>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</si>
  <si>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</si>
  <si>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</si>
  <si>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</si>
  <si>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</si>
  <si>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</si>
  <si>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</si>
  <si>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</si>
  <si>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</si>
  <si>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</si>
  <si>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</si>
  <si>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</si>
  <si>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</si>
  <si>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</si>
  <si>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</si>
  <si>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</si>
  <si>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</si>
  <si>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</si>
  <si>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</si>
  <si>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</si>
  <si>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</si>
  <si>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</si>
  <si>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</si>
  <si>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</si>
  <si>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</si>
  <si>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</si>
  <si>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</si>
  <si>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</si>
  <si>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</si>
  <si>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</si>
  <si>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</si>
  <si>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</si>
  <si>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</si>
  <si>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</si>
  <si>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</si>
  <si>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</si>
  <si>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</si>
  <si>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</si>
  <si>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</si>
  <si>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</si>
  <si>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</si>
  <si>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</si>
  <si>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</si>
  <si>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</si>
  <si>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</si>
  <si>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</si>
  <si>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</si>
  <si>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</si>
  <si>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</si>
  <si>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</si>
  <si>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</si>
  <si>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</si>
  <si>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</si>
  <si>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</si>
  <si>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</si>
  <si>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</si>
  <si>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</si>
  <si>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</si>
  <si>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</si>
  <si>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</si>
  <si>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</si>
  <si>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</si>
  <si>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</si>
  <si>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</si>
  <si>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</si>
  <si>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</si>
  <si>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</si>
  <si>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</si>
  <si>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</si>
  <si>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</si>
  <si>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</si>
  <si>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</si>
  <si>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</si>
  <si>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</si>
  <si>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</si>
  <si>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</si>
  <si>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</si>
  <si>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</si>
  <si>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</si>
  <si>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</si>
  <si>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</si>
  <si>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</si>
  <si>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</si>
  <si>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</si>
  <si>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</si>
  <si>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</si>
  <si>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</si>
  <si>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</si>
  <si>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</si>
  <si>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</si>
  <si>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</si>
  <si>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</si>
  <si>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</si>
  <si>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</si>
  <si>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</si>
  <si>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</si>
  <si>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</si>
  <si>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</si>
  <si>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</si>
  <si>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</si>
  <si>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</si>
  <si>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</si>
  <si>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</si>
  <si>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</si>
  <si>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</si>
  <si>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</si>
  <si>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</si>
  <si>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</si>
  <si>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</si>
  <si>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</si>
  <si>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</si>
  <si>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</si>
  <si>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</si>
  <si>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</si>
  <si>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</si>
  <si>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</si>
  <si>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</si>
  <si>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</si>
  <si>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</si>
  <si>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</si>
  <si>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</si>
  <si>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</si>
  <si>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</si>
  <si>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</si>
  <si>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</si>
  <si>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</si>
  <si>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</si>
  <si>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</si>
  <si>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</si>
  <si>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</si>
  <si>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</si>
  <si>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</si>
  <si>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</si>
  <si>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</si>
  <si>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</si>
  <si>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</si>
  <si>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</si>
  <si>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</si>
  <si>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</si>
  <si>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</si>
  <si>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</si>
  <si>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</si>
  <si>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</si>
  <si>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</si>
  <si>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</si>
  <si>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</si>
  <si>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</si>
  <si>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</si>
  <si>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</si>
  <si>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</si>
  <si>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</si>
  <si>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</si>
  <si>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</si>
  <si>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</si>
  <si>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</si>
  <si>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</si>
  <si>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</si>
  <si>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</si>
  <si>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</si>
  <si>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</si>
  <si>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</si>
  <si>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</si>
  <si>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</si>
  <si>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</si>
  <si>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</si>
  <si>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</si>
  <si>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</si>
  <si>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</si>
  <si>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</si>
  <si>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</si>
  <si>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</si>
  <si>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</si>
  <si>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</si>
  <si>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</si>
  <si>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</si>
  <si>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</si>
  <si>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</si>
  <si>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</si>
  <si>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</si>
  <si>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</si>
  <si>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</si>
  <si>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</si>
  <si>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</si>
  <si>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</si>
  <si>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</si>
  <si>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</si>
  <si>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</si>
  <si>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</si>
  <si>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</si>
  <si>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</si>
  <si>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</si>
  <si>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</si>
  <si>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</si>
  <si>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</si>
  <si>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</si>
  <si>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</si>
  <si>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</si>
  <si>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</si>
  <si>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</si>
  <si>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</si>
  <si>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</si>
  <si>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</si>
  <si>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</si>
  <si>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</si>
  <si>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</si>
  <si>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</si>
  <si>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</si>
  <si>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</si>
  <si>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</si>
  <si>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</si>
  <si>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</si>
  <si>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</si>
  <si>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</si>
  <si>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</si>
  <si>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</si>
  <si>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</si>
  <si>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</si>
  <si>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</si>
  <si>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</si>
  <si>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</si>
  <si>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</si>
  <si>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</si>
  <si>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</si>
  <si>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</si>
  <si>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</si>
  <si>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</si>
  <si>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</si>
  <si>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</si>
  <si>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</si>
  <si>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</si>
  <si>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</si>
  <si>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</si>
  <si>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</si>
  <si>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</si>
  <si>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</si>
  <si>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</si>
  <si>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</si>
  <si>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</si>
  <si>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</si>
  <si>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</si>
  <si>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</si>
  <si>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</si>
  <si>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</si>
  <si>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</si>
  <si>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</si>
  <si>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</si>
  <si>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</si>
  <si>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</si>
  <si>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</si>
  <si>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</si>
  <si>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</si>
  <si>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</si>
  <si>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</si>
  <si>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</si>
  <si>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</si>
  <si>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</si>
  <si>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</si>
  <si>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</si>
  <si>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</si>
  <si>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</si>
  <si>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</si>
  <si>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</si>
  <si>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</si>
  <si>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</si>
  <si>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</si>
  <si>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</si>
  <si>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</si>
  <si>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</si>
  <si>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</si>
  <si>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</si>
  <si>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</si>
  <si>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</si>
  <si>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</si>
  <si>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</si>
  <si>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</si>
  <si>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</si>
  <si>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</si>
  <si>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</si>
  <si>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</si>
  <si>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</si>
  <si>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</si>
  <si>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</si>
  <si>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</si>
  <si>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</si>
  <si>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</si>
  <si>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</si>
  <si>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</si>
  <si>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</si>
  <si>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</si>
  <si>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</si>
  <si>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</si>
  <si>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</si>
  <si>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</si>
  <si>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</si>
  <si>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</si>
  <si>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</si>
  <si>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</si>
  <si>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</si>
  <si>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</si>
  <si>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</si>
  <si>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</si>
  <si>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</si>
  <si>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</si>
  <si>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</si>
  <si>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</si>
  <si>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</si>
  <si>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</si>
  <si>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</si>
  <si>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</si>
  <si>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</si>
  <si>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</si>
  <si>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</si>
  <si>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</si>
  <si>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</si>
  <si>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</si>
  <si>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</si>
  <si>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</si>
  <si>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</si>
  <si>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</si>
  <si>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</si>
  <si>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</si>
  <si>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</si>
  <si>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</si>
  <si>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</si>
  <si>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</si>
  <si>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</si>
  <si>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</si>
  <si>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</si>
  <si>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</si>
  <si>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</si>
  <si>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</si>
  <si>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</si>
  <si>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</si>
  <si>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</si>
  <si>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</si>
  <si>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</si>
  <si>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</si>
  <si>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</si>
  <si>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</si>
  <si>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</si>
  <si>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</si>
  <si>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</si>
  <si>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</si>
  <si>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</si>
  <si>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</si>
  <si>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</si>
  <si>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</si>
  <si>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</si>
  <si>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</si>
  <si>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</si>
  <si>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</si>
  <si>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</si>
  <si>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</si>
  <si>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</si>
  <si>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</si>
  <si>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</si>
  <si>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</si>
  <si>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</si>
  <si>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</si>
  <si>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</si>
  <si>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</si>
  <si>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</si>
  <si>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</si>
  <si>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</si>
  <si>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</si>
  <si>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</si>
  <si>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</si>
  <si>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</si>
  <si>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</si>
  <si>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</si>
  <si>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</si>
  <si>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</si>
  <si>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</si>
  <si>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</si>
  <si>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</si>
  <si>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</si>
  <si>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</si>
  <si>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</si>
  <si>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</si>
  <si>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</si>
  <si>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</si>
  <si>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</si>
  <si>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</si>
  <si>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</si>
  <si>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</si>
  <si>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</si>
  <si>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</si>
  <si>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</si>
  <si>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</si>
  <si>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</si>
  <si>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</si>
  <si>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</si>
  <si>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</si>
  <si>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</si>
  <si>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</si>
  <si>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</si>
  <si>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</si>
  <si>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</si>
  <si>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</si>
  <si>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</si>
  <si>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</si>
  <si>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</si>
  <si>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</si>
  <si>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</si>
  <si>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</si>
  <si>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</si>
  <si>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</si>
  <si>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</si>
  <si>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</si>
  <si>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</si>
  <si>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</si>
  <si>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</si>
  <si>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</si>
  <si>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</si>
  <si>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</si>
  <si>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</si>
  <si>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</si>
  <si>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</si>
  <si>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</si>
  <si>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</si>
  <si>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</si>
  <si>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</si>
  <si>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</si>
  <si>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</si>
  <si>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</si>
  <si>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</si>
  <si>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</si>
  <si>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</si>
  <si>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</si>
  <si>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</si>
  <si>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</si>
  <si>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</si>
  <si>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</si>
  <si>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</si>
  <si>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</si>
  <si>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</si>
  <si>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</si>
  <si>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</si>
  <si>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</si>
  <si>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</si>
  <si>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</si>
  <si>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</si>
  <si>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</si>
  <si>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</si>
  <si>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</si>
  <si>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</si>
  <si>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</si>
  <si>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</si>
  <si>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</si>
  <si>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</si>
  <si>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</si>
  <si>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</si>
  <si>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</si>
  <si>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</si>
  <si>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</si>
  <si>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</si>
  <si>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</si>
  <si>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</si>
  <si>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</si>
  <si>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</si>
  <si>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</si>
  <si>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</si>
  <si>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</si>
  <si>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</si>
  <si>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</si>
  <si>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</si>
  <si>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</si>
  <si>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</si>
  <si>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</si>
  <si>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</si>
  <si>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</si>
  <si>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</si>
  <si>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</si>
  <si>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</si>
  <si>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</si>
  <si>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</si>
  <si>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</si>
  <si>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</si>
  <si>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</si>
  <si>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</si>
  <si>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</si>
  <si>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</si>
  <si>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</si>
  <si>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</si>
  <si>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</si>
  <si>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</si>
  <si>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</si>
  <si>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</si>
  <si>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</si>
  <si>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</si>
  <si>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</si>
  <si>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</si>
  <si>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</si>
  <si>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</si>
  <si>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</si>
  <si>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</si>
  <si>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</si>
  <si>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</si>
  <si>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</si>
  <si>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</si>
  <si>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</si>
  <si>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</si>
  <si>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</si>
  <si>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</si>
  <si>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</si>
  <si>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</si>
  <si>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</si>
  <si>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</si>
  <si>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</si>
  <si>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</si>
  <si>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</si>
  <si>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</si>
  <si>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</si>
  <si>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</si>
  <si>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</si>
  <si>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</si>
  <si>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</si>
  <si>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</si>
  <si>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</si>
  <si>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</si>
  <si>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</si>
  <si>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</si>
  <si>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</si>
  <si>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</si>
  <si>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</si>
  <si>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</si>
  <si>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</si>
  <si>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</si>
  <si>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</si>
  <si>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</si>
  <si>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</si>
  <si>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</si>
  <si>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</si>
  <si>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</si>
  <si>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</si>
  <si>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</si>
  <si>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</si>
  <si>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</si>
  <si>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</si>
  <si>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</si>
  <si>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</si>
  <si>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</si>
  <si>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</si>
  <si>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</si>
  <si>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</si>
  <si>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</si>
  <si>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</si>
  <si>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</si>
  <si>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</si>
  <si>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</si>
  <si>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</si>
  <si>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</si>
  <si>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</si>
  <si>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</si>
  <si>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</si>
  <si>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</si>
  <si>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</si>
  <si>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</si>
  <si>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</si>
  <si>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</si>
  <si>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</si>
  <si>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</si>
  <si>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</si>
  <si>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</si>
  <si>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</si>
  <si>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</si>
  <si>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</si>
  <si>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</si>
  <si>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</si>
  <si>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</si>
  <si>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</si>
  <si>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</si>
  <si>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</si>
  <si>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</si>
  <si>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</si>
  <si>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</si>
  <si>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</si>
  <si>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</si>
  <si>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</si>
  <si>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</si>
  <si>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</si>
  <si>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</si>
  <si>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</si>
  <si>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</si>
  <si>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</si>
  <si>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</si>
  <si>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</si>
  <si>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</si>
  <si>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</si>
  <si>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</si>
  <si>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</si>
  <si>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</si>
  <si>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</si>
  <si>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</si>
  <si>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</si>
  <si>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</si>
  <si>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</si>
  <si>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</si>
  <si>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</si>
  <si>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</si>
  <si>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</si>
  <si>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</si>
  <si>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</si>
  <si>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</si>
  <si>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</si>
  <si>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</si>
  <si>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</si>
  <si>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</si>
  <si>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</si>
  <si>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</si>
  <si>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</si>
  <si>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</si>
  <si>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</si>
  <si>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</si>
  <si>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</si>
  <si>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</si>
  <si>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</si>
  <si>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</si>
  <si>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</si>
  <si>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</si>
  <si>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</si>
  <si>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</si>
  <si>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</si>
  <si>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</si>
  <si>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</si>
  <si>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</si>
  <si>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</si>
  <si>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</si>
  <si>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</si>
  <si>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</si>
  <si>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</si>
  <si>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</si>
  <si>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</si>
  <si>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</si>
  <si>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</si>
  <si>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</si>
  <si>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</si>
  <si>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</si>
  <si>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</si>
  <si>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</si>
  <si>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</si>
  <si>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</si>
  <si>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</si>
  <si>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</si>
  <si>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</si>
  <si>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</si>
  <si>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</si>
  <si>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</si>
  <si>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</si>
  <si>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</si>
  <si>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</si>
  <si>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</si>
  <si>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</si>
  <si>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</si>
  <si>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</si>
  <si>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</si>
  <si>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</si>
  <si>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</si>
  <si>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</si>
  <si>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</si>
  <si>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</si>
  <si>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</si>
  <si>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</si>
  <si>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</si>
  <si>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</si>
  <si>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</si>
  <si>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</si>
  <si>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</si>
  <si>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</si>
  <si>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</si>
  <si>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</si>
  <si>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</si>
  <si>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</si>
  <si>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</si>
  <si>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</si>
  <si>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</si>
  <si>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</si>
  <si>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</si>
  <si>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</si>
  <si>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</si>
  <si>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</si>
  <si>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</si>
  <si>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</si>
  <si>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</si>
  <si>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</si>
  <si>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</si>
  <si>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</si>
  <si>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</si>
  <si>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</si>
  <si>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</si>
  <si>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</si>
  <si>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</si>
  <si>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</si>
  <si>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</si>
  <si>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</si>
  <si>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</si>
  <si>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</si>
  <si>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</si>
  <si>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</si>
  <si>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</si>
  <si>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</si>
  <si>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</si>
  <si>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</si>
  <si>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</si>
  <si>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</si>
  <si>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</si>
  <si>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</si>
  <si>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</si>
  <si>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</si>
  <si>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</si>
  <si>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</si>
  <si>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</si>
  <si>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</si>
  <si>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</si>
  <si>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</si>
  <si>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</si>
  <si>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</si>
  <si>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</si>
  <si>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</si>
  <si>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</si>
  <si>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</si>
  <si>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</si>
  <si>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</si>
  <si>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</si>
  <si>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</si>
  <si>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</si>
  <si>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</si>
  <si>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</si>
  <si>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</si>
  <si>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</si>
  <si>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</si>
  <si>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</si>
  <si>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</si>
  <si>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</si>
  <si>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</si>
  <si>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</si>
  <si>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</si>
  <si>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</si>
  <si>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</si>
  <si>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</si>
  <si>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</si>
  <si>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</si>
  <si>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</si>
  <si>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</si>
  <si>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</si>
  <si>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</si>
  <si>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</si>
  <si>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</si>
  <si>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</si>
  <si>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</si>
  <si>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</si>
  <si>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</si>
  <si>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</si>
  <si>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</si>
  <si>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</si>
  <si>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</si>
  <si>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</si>
  <si>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</si>
  <si>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</si>
  <si>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</si>
  <si>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</si>
  <si>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</si>
  <si>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</si>
  <si>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</si>
  <si>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</si>
  <si>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</si>
  <si>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</si>
  <si>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</si>
  <si>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</si>
  <si>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</si>
  <si>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</si>
  <si>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</si>
  <si>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</si>
  <si>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</si>
  <si>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</si>
  <si>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</si>
  <si>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</si>
  <si>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</si>
  <si>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</si>
  <si>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</si>
  <si>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</si>
  <si>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</si>
  <si>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</si>
  <si>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</si>
  <si>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</si>
  <si>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</si>
  <si>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</si>
  <si>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</si>
  <si>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</si>
  <si>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</si>
  <si>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</si>
  <si>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</si>
  <si>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</si>
  <si>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</si>
  <si>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</si>
  <si>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</si>
  <si>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</si>
  <si>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</si>
  <si>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</si>
  <si>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</si>
  <si>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</si>
  <si>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</si>
  <si>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</si>
  <si>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</si>
  <si>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</si>
  <si>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</si>
  <si>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</si>
  <si>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</si>
  <si>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</si>
  <si>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</si>
  <si>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</si>
  <si>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</si>
  <si>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</si>
  <si>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</si>
  <si>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</si>
  <si>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</si>
  <si>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</si>
  <si>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</si>
  <si>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</si>
  <si>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</si>
  <si>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</si>
  <si>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</si>
  <si>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</si>
  <si>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</si>
  <si>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</si>
  <si>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</si>
  <si>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</si>
  <si>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</si>
  <si>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</si>
  <si>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</si>
  <si>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</si>
  <si>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</si>
  <si>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</si>
  <si>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</si>
  <si>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</si>
  <si>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</si>
  <si>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</si>
  <si>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</si>
  <si>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</si>
  <si>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</si>
  <si>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</si>
  <si>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</si>
  <si>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</si>
  <si>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</si>
  <si>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</si>
  <si>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</si>
  <si>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</si>
  <si>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</si>
  <si>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</si>
  <si>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</si>
  <si>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</si>
  <si>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</si>
  <si>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</si>
  <si>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</si>
  <si>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</si>
  <si>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</si>
  <si>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</si>
  <si>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</si>
  <si>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</si>
  <si>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</si>
  <si>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</si>
  <si>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</si>
  <si>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</si>
  <si>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</si>
  <si>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</si>
  <si>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</si>
  <si>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</si>
  <si>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</si>
  <si>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</si>
  <si>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</si>
  <si>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</si>
  <si>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</si>
  <si>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</si>
  <si>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</si>
  <si>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</si>
  <si>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</si>
  <si>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</si>
  <si>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</si>
  <si>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</si>
  <si>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</si>
  <si>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</si>
  <si>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</si>
  <si>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</si>
  <si>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</si>
  <si>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</si>
  <si>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</si>
  <si>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</si>
  <si>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</si>
  <si>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</si>
  <si>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</si>
  <si>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</si>
  <si>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</si>
  <si>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</si>
  <si>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</si>
  <si>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</si>
  <si>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</si>
  <si>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</si>
  <si>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</si>
  <si>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</si>
  <si>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</si>
  <si>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</si>
  <si>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</si>
  <si>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</si>
  <si>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</si>
  <si>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</si>
  <si>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</si>
  <si>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</si>
  <si>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</si>
  <si>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</si>
  <si>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</si>
  <si>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</si>
  <si>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</si>
  <si>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</si>
  <si>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</si>
  <si>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</si>
  <si>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</si>
  <si>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</si>
  <si>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</si>
  <si>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</si>
  <si>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</si>
  <si>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</si>
  <si>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</si>
  <si>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</si>
  <si>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</si>
  <si>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</si>
  <si>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</si>
  <si>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</si>
  <si>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</si>
  <si>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</si>
  <si>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</si>
  <si>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</si>
  <si>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</si>
  <si>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</si>
  <si>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</si>
  <si>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</si>
  <si>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</si>
  <si>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</si>
  <si>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</si>
  <si>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</si>
  <si>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</si>
  <si>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</si>
  <si>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</si>
  <si>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</si>
  <si>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</si>
  <si>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</si>
  <si>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</si>
  <si>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</si>
  <si>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</si>
  <si>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</si>
  <si>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</si>
  <si>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</si>
  <si>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</si>
  <si>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</si>
  <si>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</si>
  <si>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</si>
  <si>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</si>
  <si>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</si>
  <si>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</si>
  <si>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</si>
  <si>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</si>
  <si>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</si>
  <si>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</si>
  <si>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</si>
  <si>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</si>
  <si>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</si>
  <si>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</si>
  <si>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</si>
  <si>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</si>
  <si>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</si>
  <si>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</si>
  <si>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</si>
  <si>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</si>
  <si>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</si>
  <si>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</si>
  <si>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</si>
  <si>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</si>
  <si>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</si>
  <si>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</si>
  <si>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</si>
  <si>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</si>
  <si>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</si>
  <si>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</si>
  <si>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</si>
  <si>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</si>
  <si>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</si>
  <si>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</si>
  <si>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</si>
  <si>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</si>
  <si>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</si>
  <si>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</si>
  <si>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</si>
  <si>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</si>
  <si>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</si>
  <si>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</si>
  <si>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</si>
  <si>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</si>
  <si>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</si>
  <si>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</si>
  <si>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</si>
  <si>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</si>
  <si>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</si>
  <si>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</si>
  <si>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</si>
  <si>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</si>
  <si>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</si>
  <si>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</si>
  <si>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</si>
  <si>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</si>
  <si>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</si>
  <si>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</si>
  <si>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</si>
  <si>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</si>
  <si>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</si>
  <si>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</si>
  <si>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</si>
  <si>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</si>
  <si>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</si>
  <si>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</si>
  <si>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</si>
  <si>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</si>
  <si>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</si>
  <si>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</si>
  <si>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</si>
  <si>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</si>
  <si>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</si>
  <si>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</si>
  <si>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</si>
  <si>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</si>
  <si>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</si>
  <si>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</si>
  <si>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</si>
  <si>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</si>
  <si>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</si>
  <si>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</si>
  <si>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</si>
  <si>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</si>
  <si>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</si>
  <si>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</si>
  <si>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</si>
  <si>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</si>
  <si>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</si>
  <si>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</si>
  <si>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</si>
  <si>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</si>
  <si>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</si>
  <si>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</si>
  <si>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</si>
  <si>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</si>
  <si>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</si>
  <si>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</si>
  <si>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</si>
  <si>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</si>
  <si>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</si>
  <si>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</si>
  <si>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</si>
  <si>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</si>
  <si>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</si>
  <si>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</si>
  <si>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</si>
  <si>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</si>
  <si>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</si>
  <si>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</si>
  <si>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</si>
  <si>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</si>
  <si>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</si>
  <si>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</si>
  <si>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</si>
  <si>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</si>
  <si>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</si>
  <si>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</si>
  <si>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</si>
  <si>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</si>
  <si>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</si>
  <si>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</si>
  <si>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</si>
  <si>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</si>
  <si>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</si>
  <si>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</si>
  <si>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</si>
  <si>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</si>
  <si>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</si>
  <si>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</si>
  <si>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</si>
  <si>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</si>
  <si>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</si>
  <si>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</si>
  <si>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</si>
  <si>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</si>
  <si>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</si>
  <si>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</si>
  <si>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</si>
  <si>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</si>
  <si>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</si>
  <si>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</si>
  <si>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</si>
  <si>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</si>
  <si>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</si>
  <si>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</si>
  <si>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</si>
  <si>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</si>
  <si>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</si>
  <si>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</si>
  <si>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</si>
  <si>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</si>
  <si>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</si>
  <si>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</si>
  <si>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</si>
  <si>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</si>
  <si>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</si>
  <si>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</si>
  <si>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</si>
  <si>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</si>
  <si>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</si>
  <si>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</si>
  <si>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</si>
  <si>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</si>
  <si>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</si>
  <si>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</si>
  <si>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</si>
  <si>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</si>
  <si>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</si>
  <si>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</si>
  <si>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</si>
  <si>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</si>
  <si>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</si>
  <si>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</si>
  <si>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</si>
  <si>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</si>
  <si>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</si>
  <si>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</si>
  <si>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</si>
  <si>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</si>
  <si>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</si>
  <si>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</si>
  <si>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</si>
  <si>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</si>
  <si>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</si>
  <si>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</si>
  <si>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</si>
  <si>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</si>
  <si>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</si>
  <si>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</si>
  <si>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</si>
  <si>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</si>
  <si>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</si>
  <si>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</si>
  <si>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</si>
  <si>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</si>
  <si>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</si>
  <si>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</si>
  <si>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</si>
  <si>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</si>
  <si>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</si>
  <si>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</si>
  <si>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</si>
  <si>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</si>
  <si>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</si>
  <si>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</si>
  <si>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</si>
  <si>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</si>
  <si>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</si>
  <si>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</si>
  <si>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</si>
  <si>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</si>
  <si>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</si>
  <si>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</si>
  <si>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</si>
  <si>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</si>
  <si>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</si>
  <si>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</si>
  <si>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</si>
  <si>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</si>
  <si>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</si>
  <si>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</si>
  <si>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</si>
  <si>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</si>
  <si>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</si>
  <si>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</si>
  <si>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</si>
  <si>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</si>
  <si>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</si>
  <si>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</si>
  <si>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</si>
  <si>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</si>
  <si>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</si>
  <si>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</si>
  <si>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</si>
  <si>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</si>
  <si>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</si>
  <si>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</si>
  <si>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</si>
  <si>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</si>
  <si>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</si>
  <si>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</si>
  <si>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</si>
  <si>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</si>
  <si>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</si>
  <si>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</si>
  <si>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</si>
  <si>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</si>
  <si>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</si>
  <si>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</si>
  <si>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</si>
  <si>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</si>
  <si>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</si>
  <si>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</si>
  <si>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</si>
  <si>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</si>
  <si>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</si>
  <si>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</si>
  <si>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</si>
  <si>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</si>
  <si>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</si>
  <si>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</si>
  <si>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</si>
  <si>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</si>
  <si>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</si>
  <si>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</si>
  <si>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</si>
  <si>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</si>
  <si>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</si>
  <si>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</si>
  <si>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</si>
  <si>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</si>
  <si>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</si>
  <si>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</si>
  <si>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</si>
  <si>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</si>
  <si>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</si>
  <si>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</si>
  <si>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</si>
  <si>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</si>
  <si>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</si>
  <si>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</si>
  <si>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</si>
  <si>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</si>
  <si>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</si>
  <si>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</si>
  <si>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</si>
  <si>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</si>
  <si>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</si>
  <si>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</si>
  <si>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</si>
  <si>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</si>
  <si>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</si>
  <si>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</si>
  <si>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</si>
  <si>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</si>
  <si>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</si>
  <si>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</si>
  <si>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</si>
  <si>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</si>
  <si>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</si>
  <si>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</si>
  <si>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</si>
  <si>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</si>
  <si>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</si>
  <si>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</si>
  <si>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</si>
  <si>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</si>
  <si>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</si>
  <si>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</si>
  <si>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</si>
  <si>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</si>
  <si>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</si>
  <si>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</si>
  <si>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</si>
  <si>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</si>
  <si>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</si>
  <si>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</si>
  <si>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</si>
  <si>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</si>
  <si>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</si>
  <si>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</si>
  <si>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</si>
  <si>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</si>
  <si>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</si>
  <si>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</si>
  <si>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</si>
  <si>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</si>
  <si>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</si>
  <si>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</si>
  <si>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</si>
  <si>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</si>
  <si>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</si>
  <si>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</si>
  <si>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</si>
  <si>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</si>
  <si>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</si>
  <si>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</si>
  <si>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</si>
  <si>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</si>
  <si>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</si>
  <si>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</si>
  <si>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</si>
  <si>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</si>
  <si>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</si>
  <si>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</si>
  <si>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</si>
  <si>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</si>
  <si>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</si>
  <si>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</si>
  <si>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</si>
  <si>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</si>
  <si>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</si>
  <si>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</si>
  <si>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</si>
  <si>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</si>
  <si>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</si>
  <si>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</si>
  <si>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</si>
  <si>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</si>
  <si>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</si>
  <si>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</si>
  <si>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</si>
  <si>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</si>
  <si>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</si>
  <si>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</si>
  <si>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</si>
  <si>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</si>
  <si>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</si>
  <si>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</si>
  <si>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</si>
  <si>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</si>
  <si>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</si>
  <si>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</si>
  <si>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</si>
  <si>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</si>
  <si>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</si>
  <si>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</si>
  <si>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</si>
  <si>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</si>
  <si>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</si>
  <si>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</si>
  <si>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</si>
  <si>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</si>
  <si>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</si>
  <si>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</si>
  <si>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</si>
  <si>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</si>
  <si>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</si>
  <si>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</si>
  <si>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</si>
  <si>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</si>
  <si>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</si>
  <si>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</si>
  <si>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</si>
  <si>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</si>
  <si>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</si>
  <si>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</si>
  <si>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</si>
  <si>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</si>
  <si>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</si>
  <si>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</si>
  <si>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</si>
  <si>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</si>
  <si>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</si>
  <si>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</si>
  <si>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</si>
  <si>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</si>
  <si>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</si>
  <si>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</si>
  <si>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</si>
  <si>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</si>
  <si>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</si>
  <si>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</si>
  <si>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</si>
  <si>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</si>
  <si>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</si>
  <si>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</si>
  <si>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</si>
  <si>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</si>
  <si>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</si>
  <si>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</si>
  <si>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</si>
  <si>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</si>
  <si>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</si>
  <si>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</si>
  <si>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</si>
  <si>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</si>
  <si>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</si>
  <si>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</si>
  <si>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</si>
  <si>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</si>
  <si>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</si>
  <si>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</si>
  <si>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</si>
  <si>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</si>
  <si>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</si>
  <si>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</si>
  <si>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</si>
  <si>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</si>
  <si>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</si>
  <si>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</si>
  <si>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</si>
  <si>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</si>
  <si>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</si>
  <si>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</si>
  <si>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</si>
  <si>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</si>
  <si>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</si>
  <si>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</si>
  <si>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</si>
  <si>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</si>
  <si>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</si>
  <si>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</si>
  <si>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</si>
  <si>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</si>
  <si>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</si>
  <si>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</si>
  <si>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</si>
  <si>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</si>
  <si>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</si>
  <si>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</si>
  <si>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</si>
  <si>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</si>
  <si>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</si>
  <si>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</si>
  <si>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</si>
  <si>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</si>
  <si>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</si>
  <si>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</si>
  <si>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</si>
  <si>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</si>
  <si>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</si>
  <si>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</si>
  <si>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</si>
  <si>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</si>
  <si>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</si>
  <si>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</si>
  <si>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</si>
  <si>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</si>
  <si>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</si>
  <si>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</si>
  <si>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</si>
  <si>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</si>
  <si>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</si>
  <si>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</si>
  <si>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</si>
  <si>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</si>
  <si>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</si>
  <si>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</si>
  <si>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</si>
  <si>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</si>
  <si>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</si>
  <si>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</si>
  <si>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</si>
  <si>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</si>
  <si>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</si>
  <si>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</si>
  <si>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</si>
  <si>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</si>
  <si>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</si>
  <si>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</si>
  <si>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</si>
  <si>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</si>
  <si>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</si>
  <si>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</si>
  <si>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</si>
  <si>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</si>
  <si>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</si>
  <si>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</si>
  <si>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</si>
  <si>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</si>
  <si>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</si>
  <si>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</si>
  <si>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</si>
  <si>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</si>
  <si>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</si>
  <si>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</si>
  <si>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</si>
  <si>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</si>
  <si>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</si>
  <si>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</si>
  <si>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</si>
  <si>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</si>
  <si>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</si>
  <si>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</si>
  <si>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</si>
  <si>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</si>
  <si>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</si>
  <si>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</si>
  <si>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</si>
  <si>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</si>
  <si>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</si>
  <si>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</si>
  <si>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</si>
  <si>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</si>
  <si>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</si>
  <si>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</si>
  <si>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</si>
  <si>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</si>
  <si>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</si>
  <si>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</si>
  <si>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</si>
  <si>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</si>
  <si>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</si>
  <si>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</si>
  <si>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</si>
  <si>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</si>
  <si>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</si>
  <si>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</si>
  <si>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</si>
  <si>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</si>
  <si>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</si>
  <si>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</si>
  <si>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</si>
  <si>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</si>
  <si>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</si>
  <si>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</si>
  <si>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</si>
  <si>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</si>
  <si>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</si>
  <si>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</si>
  <si>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</si>
  <si>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</si>
  <si>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</si>
  <si>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</si>
  <si>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</si>
  <si>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</si>
  <si>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</si>
  <si>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</si>
  <si>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</si>
  <si>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</si>
  <si>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</si>
  <si>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</si>
  <si>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</si>
  <si>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</si>
  <si>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</si>
  <si>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</si>
  <si>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</si>
  <si>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</si>
  <si>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</si>
  <si>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</si>
  <si>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</si>
  <si>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</si>
  <si>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</si>
  <si>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</si>
  <si>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</si>
  <si>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</si>
  <si>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</si>
  <si>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</si>
  <si>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</si>
  <si>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</si>
  <si>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</si>
  <si>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</si>
  <si>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</si>
  <si>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</si>
  <si>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</si>
  <si>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</si>
  <si>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</si>
  <si>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</si>
  <si>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</si>
  <si>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</si>
  <si>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</si>
  <si>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</si>
  <si>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</si>
  <si>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</si>
  <si>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</si>
  <si>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</si>
  <si>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</si>
  <si>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</si>
  <si>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</si>
  <si>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</si>
  <si>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</si>
  <si>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</si>
  <si>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</si>
  <si>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</si>
  <si>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</si>
  <si>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</si>
  <si>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</si>
  <si>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</si>
  <si>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</si>
  <si>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</si>
  <si>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</si>
  <si>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</si>
  <si>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</si>
  <si>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</si>
  <si>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</si>
  <si>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</si>
  <si>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</si>
  <si>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</si>
  <si>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</si>
  <si>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</si>
  <si>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</si>
  <si>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</si>
  <si>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</si>
  <si>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</si>
  <si>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</si>
  <si>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</si>
  <si>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</si>
  <si>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</si>
  <si>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</si>
  <si>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</si>
  <si>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</si>
  <si>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</si>
  <si>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</si>
  <si>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</si>
  <si>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</si>
  <si>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</si>
  <si>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</si>
  <si>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</si>
  <si>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</si>
  <si>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</si>
  <si>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</si>
  <si>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</si>
  <si>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</si>
  <si>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</si>
  <si>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</si>
  <si>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</si>
  <si>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</si>
  <si>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</si>
  <si>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</si>
  <si>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</si>
  <si>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</si>
  <si>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</si>
  <si>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</si>
  <si>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</si>
  <si>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</si>
  <si>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</si>
  <si>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</si>
  <si>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</si>
  <si>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</si>
  <si>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</si>
  <si>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</si>
  <si>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</si>
  <si>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</si>
  <si>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</si>
  <si>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</si>
  <si>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</si>
  <si>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</si>
  <si>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</si>
  <si>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</si>
  <si>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</si>
  <si>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</si>
  <si>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</si>
  <si>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</si>
  <si>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</si>
  <si>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</si>
  <si>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</si>
  <si>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</si>
  <si>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</si>
  <si>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</si>
  <si>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</si>
  <si>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</si>
  <si>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</si>
  <si>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</si>
  <si>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</si>
  <si>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</si>
  <si>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</si>
  <si>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</si>
  <si>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</si>
  <si>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</si>
  <si>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</si>
  <si>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</si>
  <si>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</si>
  <si>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</si>
  <si>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</si>
  <si>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</si>
  <si>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</si>
  <si>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</si>
  <si>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</si>
  <si>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</si>
  <si>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</si>
  <si>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</si>
  <si>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</si>
  <si>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</si>
  <si>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</si>
  <si>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</si>
  <si>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</si>
  <si>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</si>
  <si>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</si>
  <si>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</si>
  <si>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</si>
  <si>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</si>
  <si>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</si>
  <si>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</si>
  <si>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</si>
  <si>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</si>
  <si>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</si>
  <si>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</si>
  <si>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</si>
  <si>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</si>
  <si>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</si>
  <si>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</si>
  <si>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</si>
  <si>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</si>
  <si>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</si>
  <si>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</si>
  <si>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</si>
  <si>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</si>
  <si>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</si>
  <si>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</si>
  <si>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</si>
  <si>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</si>
  <si>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</si>
  <si>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</si>
  <si>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</si>
  <si>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</si>
  <si>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</si>
  <si>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</si>
  <si>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</si>
  <si>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</si>
  <si>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</si>
  <si>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</si>
  <si>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</si>
  <si>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</si>
  <si>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</si>
  <si>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</si>
  <si>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</si>
  <si>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</si>
  <si>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</si>
  <si>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</si>
  <si>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</si>
  <si>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</si>
  <si>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</si>
  <si>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</si>
  <si>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</si>
  <si>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</si>
  <si>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</si>
  <si>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</si>
  <si>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</si>
  <si>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</si>
  <si>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</si>
  <si>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</si>
  <si>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</si>
  <si>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</si>
  <si>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</si>
  <si>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</si>
  <si>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</si>
  <si>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</si>
  <si>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</si>
  <si>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</si>
  <si>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</si>
  <si>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</si>
  <si>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</si>
  <si>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</si>
  <si>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</si>
  <si>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</si>
  <si>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</si>
  <si>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</si>
  <si>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</si>
  <si>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</si>
  <si>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</si>
  <si>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</si>
  <si>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</si>
  <si>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</si>
  <si>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</si>
  <si>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</si>
  <si>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</si>
  <si>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</si>
  <si>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</si>
  <si>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</si>
  <si>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</si>
  <si>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</si>
  <si>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</si>
  <si>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</si>
  <si>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</si>
  <si>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</si>
  <si>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</si>
  <si>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</si>
  <si>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</si>
  <si>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</si>
  <si>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</si>
  <si>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</si>
  <si>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</si>
  <si>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</si>
  <si>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</si>
  <si>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</si>
  <si>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</si>
  <si>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</si>
  <si>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</si>
  <si>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</si>
  <si>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</si>
  <si>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</si>
  <si>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</si>
  <si>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</si>
  <si>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</si>
  <si>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</si>
  <si>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</si>
  <si>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</si>
  <si>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</si>
  <si>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</si>
  <si>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</si>
  <si>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</si>
  <si>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</si>
  <si>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</si>
  <si>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</si>
  <si>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</si>
  <si>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</si>
  <si>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</si>
  <si>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</si>
  <si>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</si>
  <si>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</si>
  <si>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</si>
  <si>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</si>
  <si>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</si>
  <si>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</si>
  <si>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</si>
  <si>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</si>
  <si>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</si>
  <si>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</si>
  <si>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</si>
  <si>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</si>
  <si>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</si>
  <si>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</si>
  <si>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</si>
  <si>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</si>
  <si>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</si>
  <si>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</si>
  <si>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</si>
  <si>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</si>
  <si>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</si>
  <si>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</si>
  <si>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</si>
  <si>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</si>
  <si>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</si>
  <si>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</si>
  <si>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</si>
  <si>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</si>
  <si>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</si>
  <si>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</si>
  <si>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</si>
  <si>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</si>
  <si>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</si>
  <si>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</si>
  <si>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</si>
  <si>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</si>
  <si>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</si>
  <si>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</si>
  <si>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</si>
  <si>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</si>
  <si>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</si>
  <si>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</si>
  <si>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</si>
  <si>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</si>
  <si>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</si>
  <si>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</si>
  <si>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</si>
  <si>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</si>
  <si>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</si>
  <si>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</si>
  <si>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</si>
  <si>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</si>
  <si>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</si>
  <si>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</si>
  <si>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</si>
  <si>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</si>
  <si>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</si>
  <si>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</si>
  <si>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</si>
  <si>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</si>
  <si>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</si>
  <si>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</si>
  <si>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</si>
  <si>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</si>
  <si>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</si>
  <si>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</si>
  <si>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</si>
  <si>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</si>
  <si>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</si>
  <si>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</si>
  <si>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</si>
  <si>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</si>
  <si>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</si>
  <si>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</si>
  <si>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</si>
  <si>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</si>
  <si>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</si>
  <si>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</si>
  <si>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</si>
  <si>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</si>
  <si>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</si>
  <si>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</si>
  <si>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</si>
  <si>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</si>
  <si>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</si>
  <si>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</si>
  <si>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</si>
  <si>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</si>
  <si>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</si>
  <si>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</si>
  <si>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</si>
  <si>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</si>
  <si>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</si>
  <si>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</si>
  <si>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</si>
  <si>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</si>
  <si>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</si>
  <si>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</si>
  <si>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</si>
  <si>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</si>
  <si>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</si>
  <si>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</si>
  <si>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</si>
  <si>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</si>
  <si>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</si>
  <si>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</si>
  <si>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</si>
  <si>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</si>
  <si>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</si>
  <si>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</si>
  <si>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</si>
  <si>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</si>
  <si>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</si>
  <si>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</si>
  <si>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</si>
  <si>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</si>
  <si>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</si>
  <si>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</si>
  <si>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</si>
  <si>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</si>
  <si>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</si>
  <si>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</si>
  <si>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</si>
  <si>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</si>
  <si>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</si>
  <si>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</si>
  <si>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</si>
  <si>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</si>
  <si>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</si>
  <si>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</si>
  <si>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</si>
  <si>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</si>
  <si>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</si>
  <si>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</si>
  <si>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</si>
  <si>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</si>
  <si>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</si>
  <si>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</si>
  <si>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</si>
  <si>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</si>
  <si>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</si>
  <si>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</si>
  <si>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</si>
  <si>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</si>
  <si>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</si>
  <si>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</si>
  <si>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</si>
  <si>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</si>
  <si>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</si>
  <si>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</si>
  <si>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</si>
  <si>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</si>
  <si>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</si>
  <si>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</si>
  <si>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</si>
  <si>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</si>
  <si>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</si>
  <si>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</si>
  <si>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</si>
  <si>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</si>
  <si>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</si>
  <si>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</si>
  <si>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</si>
  <si>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</si>
  <si>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</si>
  <si>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</si>
  <si>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</si>
  <si>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</si>
  <si>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</si>
  <si>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</si>
  <si>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</si>
  <si>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</si>
  <si>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</si>
  <si>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</si>
  <si>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</si>
  <si>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</si>
  <si>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</si>
  <si>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</si>
  <si>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</si>
  <si>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</si>
  <si>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</si>
  <si>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</si>
  <si>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</si>
  <si>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</si>
  <si>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</si>
  <si>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</si>
  <si>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</si>
  <si>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</si>
  <si>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</si>
  <si>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</si>
  <si>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</si>
  <si>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</si>
  <si>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</si>
  <si>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</si>
  <si>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</si>
  <si>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</si>
  <si>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</si>
  <si>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</si>
  <si>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</si>
  <si>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</si>
  <si>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</si>
  <si>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</si>
  <si>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</si>
  <si>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</si>
  <si>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</si>
  <si>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</si>
  <si>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</si>
  <si>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</si>
  <si>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</si>
  <si>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</si>
  <si>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</si>
  <si>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</si>
  <si>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</si>
  <si>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</si>
  <si>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</si>
  <si>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</si>
  <si>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</si>
  <si>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</si>
  <si>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</si>
  <si>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</si>
  <si>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</si>
  <si>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</si>
  <si>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</si>
  <si>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</si>
  <si>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</si>
  <si>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</si>
  <si>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</si>
  <si>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</si>
  <si>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</si>
  <si>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</si>
  <si>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</si>
  <si>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</si>
  <si>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</si>
  <si>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</si>
  <si>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</si>
  <si>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</si>
  <si>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</si>
  <si>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</si>
  <si>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</si>
  <si>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</si>
  <si>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</si>
  <si>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</si>
  <si>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</si>
  <si>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</si>
  <si>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</si>
  <si>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</si>
  <si>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</si>
  <si>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</si>
  <si>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</si>
  <si>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</si>
  <si>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</si>
  <si>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</si>
  <si>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</si>
  <si>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</si>
  <si>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</si>
  <si>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</si>
  <si>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</si>
  <si>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</si>
  <si>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</si>
  <si>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</si>
  <si>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</si>
  <si>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</si>
  <si>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</si>
  <si>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</si>
  <si>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</si>
  <si>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</si>
  <si>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</si>
  <si>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</si>
  <si>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</si>
  <si>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</si>
  <si>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</si>
  <si>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</si>
  <si>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</si>
  <si>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</si>
  <si>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</si>
  <si>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</si>
  <si>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</si>
  <si>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</si>
  <si>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</si>
  <si>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</si>
  <si>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</si>
  <si>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</si>
  <si>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</si>
  <si>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</si>
  <si>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</si>
  <si>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</si>
  <si>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</si>
  <si>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</si>
  <si>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</si>
  <si>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</si>
  <si>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</si>
  <si>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</si>
  <si>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</si>
  <si>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</si>
  <si>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</si>
  <si>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</si>
  <si>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</si>
  <si>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</si>
  <si>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</si>
  <si>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</si>
  <si>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</si>
  <si>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</si>
  <si>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</si>
  <si>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</si>
  <si>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</si>
  <si>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</si>
  <si>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</si>
  <si>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</si>
  <si>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</si>
  <si>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</si>
  <si>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</si>
  <si>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</si>
  <si>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</si>
  <si>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</si>
  <si>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</si>
  <si>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</si>
  <si>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</si>
  <si>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</si>
  <si>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</si>
  <si>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</si>
  <si>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</si>
  <si>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</si>
  <si>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</si>
  <si>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</si>
  <si>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</si>
  <si>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</si>
  <si>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</si>
  <si>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</si>
  <si>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</si>
  <si>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</si>
  <si>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</si>
  <si>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</si>
  <si>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</si>
  <si>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</si>
  <si>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</si>
  <si>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</si>
  <si>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</si>
  <si>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</si>
  <si>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</si>
  <si>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</si>
  <si>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</si>
  <si>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</si>
  <si>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</si>
  <si>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</si>
  <si>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</si>
  <si>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</si>
  <si>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</si>
  <si>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</si>
  <si>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</si>
  <si>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</si>
  <si>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</si>
  <si>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</si>
  <si>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</si>
  <si>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</si>
  <si>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</si>
  <si>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</si>
  <si>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</si>
  <si>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</si>
  <si>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</si>
  <si>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</si>
  <si>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</si>
  <si>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</si>
  <si>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</si>
  <si>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</si>
  <si>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</si>
  <si>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</si>
  <si>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</si>
  <si>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</si>
  <si>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</si>
  <si>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</si>
  <si>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</si>
  <si>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</si>
  <si>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</si>
  <si>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</si>
  <si>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</si>
  <si>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</si>
  <si>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</si>
  <si>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</si>
  <si>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</si>
  <si>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</si>
  <si>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</si>
  <si>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</si>
  <si>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</si>
  <si>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</si>
  <si>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</si>
  <si>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</si>
  <si>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</si>
  <si>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</si>
  <si>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</si>
  <si>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</si>
  <si>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</si>
  <si>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</si>
  <si>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</si>
  <si>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</si>
  <si>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</si>
  <si>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</si>
  <si>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</si>
  <si>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</si>
  <si>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</si>
  <si>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</si>
  <si>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</si>
  <si>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</si>
  <si>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</si>
  <si>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</si>
  <si>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</si>
  <si>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</si>
  <si>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</si>
  <si>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</si>
  <si>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</si>
  <si>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</si>
  <si>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</si>
  <si>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</si>
  <si>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</si>
  <si>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</si>
  <si>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</si>
  <si>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</si>
  <si>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</si>
  <si>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</si>
  <si>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</si>
  <si>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</si>
  <si>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</si>
  <si>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</si>
  <si>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</si>
  <si>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</si>
  <si>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</si>
  <si>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</si>
  <si>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</si>
  <si>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</si>
  <si>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</si>
  <si>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</si>
  <si>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</si>
  <si>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</si>
  <si>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</si>
  <si>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</si>
  <si>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</si>
  <si>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</si>
  <si>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</si>
  <si>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</si>
  <si>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</si>
  <si>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</si>
  <si>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</si>
  <si>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</si>
  <si>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</si>
  <si>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</si>
  <si>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</si>
  <si>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</si>
  <si>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</si>
  <si>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</si>
  <si>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</si>
  <si>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</si>
  <si>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</si>
  <si>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</si>
  <si>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</si>
  <si>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</si>
  <si>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</si>
  <si>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</si>
  <si>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</si>
  <si>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</si>
  <si>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</si>
  <si>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</si>
  <si>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</si>
  <si>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</si>
  <si>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</si>
  <si>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</si>
  <si>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</si>
  <si>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</si>
  <si>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</si>
  <si>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</si>
  <si>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</si>
  <si>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</si>
  <si>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</si>
  <si>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</si>
  <si>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</si>
  <si>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</si>
  <si>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</si>
  <si>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</si>
  <si>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</si>
  <si>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</si>
  <si>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</si>
  <si>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</si>
  <si>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</si>
  <si>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</si>
  <si>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</si>
  <si>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</si>
  <si>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</si>
  <si>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</si>
  <si>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</si>
  <si>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</si>
  <si>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</si>
  <si>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</si>
  <si>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</si>
  <si>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</si>
  <si>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</si>
  <si>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</si>
  <si>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</si>
  <si>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</si>
  <si>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</si>
  <si>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</si>
  <si>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</si>
  <si>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</si>
  <si>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</si>
  <si>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</si>
  <si>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</si>
  <si>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</si>
  <si>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</si>
  <si>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</si>
  <si>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</si>
  <si>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</si>
  <si>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</si>
  <si>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</si>
  <si>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</si>
  <si>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</si>
  <si>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</si>
  <si>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</si>
  <si>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</si>
  <si>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</si>
  <si>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</si>
  <si>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</si>
  <si>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</si>
  <si>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</si>
  <si>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</si>
  <si>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</si>
  <si>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</si>
  <si>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</si>
  <si>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</si>
  <si>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</si>
  <si>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</si>
  <si>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</si>
  <si>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</si>
  <si>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</si>
  <si>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</si>
  <si>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</si>
  <si>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</si>
  <si>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</si>
  <si>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</si>
  <si>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</si>
  <si>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</si>
  <si>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</si>
  <si>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</si>
  <si>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</si>
  <si>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</si>
  <si>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</si>
  <si>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</si>
  <si>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</si>
  <si>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</si>
  <si>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</si>
  <si>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</si>
  <si>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</si>
  <si>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</si>
  <si>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</si>
  <si>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</si>
  <si>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</si>
  <si>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</si>
  <si>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</si>
  <si>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</si>
  <si>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</si>
  <si>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</si>
  <si>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</si>
  <si>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</si>
  <si>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</si>
  <si>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</si>
  <si>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</si>
  <si>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</si>
  <si>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</si>
  <si>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</si>
  <si>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</si>
  <si>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</si>
  <si>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</si>
  <si>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</si>
  <si>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</si>
  <si>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</si>
  <si>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</si>
  <si>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</si>
  <si>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</si>
  <si>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</si>
  <si>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</si>
  <si>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</si>
  <si>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</si>
  <si>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</si>
  <si>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</si>
  <si>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</si>
  <si>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</si>
  <si>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</si>
  <si>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</si>
  <si>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</si>
  <si>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</si>
  <si>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</si>
  <si>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</si>
  <si>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</si>
  <si>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</si>
  <si>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</si>
  <si>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</si>
  <si>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</si>
  <si>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</si>
  <si>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</si>
  <si>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</si>
  <si>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</si>
  <si>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</si>
  <si>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</si>
  <si>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</si>
  <si>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</si>
  <si>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</si>
  <si>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</si>
  <si>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</si>
  <si>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</si>
  <si>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</si>
  <si>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</si>
  <si>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</si>
  <si>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</si>
  <si>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</si>
  <si>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</si>
  <si>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</si>
  <si>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</si>
  <si>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</si>
  <si>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</si>
  <si>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</si>
  <si>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</si>
  <si>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</si>
  <si>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</si>
  <si>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</si>
  <si>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</si>
  <si>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</si>
  <si>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</si>
  <si>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</si>
  <si>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</si>
  <si>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</si>
  <si>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</si>
  <si>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</si>
  <si>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</si>
  <si>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</si>
  <si>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</si>
  <si>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</si>
  <si>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</si>
  <si>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</si>
  <si>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</si>
  <si>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</si>
  <si>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</si>
  <si>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</si>
  <si>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</si>
  <si>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</si>
  <si>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</si>
  <si>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</si>
  <si>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</si>
  <si>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</si>
  <si>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</si>
  <si>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</si>
  <si>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</si>
  <si>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</si>
  <si>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</si>
  <si>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</si>
  <si>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</si>
  <si>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</si>
  <si>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</si>
  <si>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</si>
  <si>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</si>
  <si>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</si>
  <si>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</si>
  <si>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</si>
  <si>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</si>
  <si>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</si>
  <si>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</si>
  <si>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</si>
  <si>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</si>
  <si>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</si>
  <si>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</si>
  <si>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</si>
  <si>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</si>
  <si>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</si>
  <si>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</si>
  <si>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</si>
  <si>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</si>
  <si>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</si>
  <si>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</si>
  <si>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</si>
  <si>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</si>
  <si>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</si>
  <si>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</si>
  <si>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</si>
  <si>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</si>
  <si>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</si>
  <si>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</si>
  <si>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</si>
  <si>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</si>
  <si>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</si>
  <si>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</si>
  <si>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</si>
  <si>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</si>
  <si>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</si>
  <si>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</si>
  <si>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</si>
  <si>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</si>
  <si>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</si>
  <si>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</si>
  <si>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</si>
  <si>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</si>
  <si>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</si>
  <si>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</si>
  <si>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</si>
  <si>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</si>
  <si>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</si>
  <si>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</si>
  <si>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</si>
  <si>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</si>
  <si>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</si>
  <si>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</si>
  <si>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</si>
  <si>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</si>
  <si>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</si>
  <si>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</si>
  <si>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</si>
  <si>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</si>
  <si>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</si>
  <si>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</si>
  <si>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</si>
  <si>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</si>
  <si>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</si>
  <si>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</si>
  <si>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</si>
  <si>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</si>
  <si>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</si>
  <si>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</si>
  <si>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</si>
  <si>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</si>
  <si>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</si>
  <si>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</si>
  <si>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</si>
  <si>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</si>
  <si>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</si>
  <si>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</si>
  <si>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</si>
  <si>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</si>
  <si>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</si>
  <si>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</si>
  <si>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</si>
  <si>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</si>
  <si>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</si>
  <si>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</si>
  <si>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</si>
  <si>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</si>
  <si>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</si>
  <si>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</si>
  <si>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</si>
  <si>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</si>
  <si>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</si>
  <si>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</si>
  <si>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</si>
  <si>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</si>
  <si>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</si>
  <si>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</si>
  <si>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</si>
  <si>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</si>
  <si>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</si>
  <si>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</si>
  <si>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</si>
  <si>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</si>
  <si>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</si>
  <si>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</si>
  <si>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</si>
  <si>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</si>
  <si>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</si>
  <si>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</si>
  <si>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</si>
  <si>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</si>
  <si>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</si>
  <si>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</si>
  <si>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</si>
  <si>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</si>
  <si>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</si>
  <si>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</si>
  <si>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</si>
  <si>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</si>
  <si>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</si>
  <si>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</si>
  <si>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</si>
  <si>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</si>
  <si>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</si>
  <si>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</si>
  <si>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</si>
  <si>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</si>
  <si>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</si>
  <si>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</si>
  <si>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</si>
  <si>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</si>
  <si>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</si>
  <si>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</si>
  <si>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</si>
  <si>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</si>
  <si>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</si>
  <si>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</si>
  <si>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</si>
  <si>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</si>
  <si>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</si>
  <si>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</si>
  <si>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</si>
  <si>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</si>
  <si>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</si>
  <si>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</si>
  <si>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</si>
  <si>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</si>
  <si>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</si>
  <si>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</si>
  <si>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</si>
  <si>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</si>
  <si>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</si>
  <si>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</si>
  <si>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</si>
  <si>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</si>
  <si>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</si>
  <si>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</si>
  <si>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</si>
  <si>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</si>
  <si>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</si>
  <si>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</si>
  <si>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</si>
  <si>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</si>
  <si>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</si>
  <si>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</si>
  <si>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</si>
  <si>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</si>
  <si>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</si>
  <si>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</si>
  <si>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</si>
  <si>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</si>
  <si>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</si>
  <si>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</si>
  <si>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</si>
  <si>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</si>
  <si>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</si>
  <si>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</si>
  <si>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</si>
  <si>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</si>
  <si>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</si>
  <si>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</si>
  <si>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</si>
  <si>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</si>
  <si>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</si>
  <si>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</si>
  <si>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</si>
  <si>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</si>
  <si>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</si>
  <si>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</si>
  <si>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</si>
  <si>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</si>
  <si>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</si>
  <si>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</si>
  <si>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</si>
  <si>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</si>
  <si>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</si>
  <si>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</si>
  <si>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</si>
  <si>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</si>
  <si>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</si>
  <si>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</si>
  <si>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</si>
  <si>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</si>
  <si>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</si>
  <si>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</si>
  <si>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</si>
  <si>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</si>
  <si>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</si>
  <si>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</si>
  <si>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</si>
  <si>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</si>
  <si>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</si>
  <si>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</si>
  <si>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</si>
  <si>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</si>
  <si>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</si>
  <si>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</si>
  <si>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</si>
  <si>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</si>
  <si>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</si>
  <si>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</si>
  <si>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</si>
  <si>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</si>
  <si>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</si>
  <si>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</si>
  <si>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</si>
  <si>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</si>
  <si>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</si>
  <si>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</si>
  <si>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</si>
  <si>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</si>
  <si>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</si>
  <si>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</si>
  <si>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</si>
  <si>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</si>
  <si>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</si>
  <si>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</si>
  <si>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</si>
  <si>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</si>
  <si>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</si>
  <si>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</si>
  <si>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</si>
  <si>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</si>
  <si>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</si>
  <si>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</si>
  <si>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</si>
  <si>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</si>
  <si>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</si>
  <si>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</si>
  <si>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</si>
  <si>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</si>
  <si>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</si>
  <si>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</si>
  <si>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</si>
  <si>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</si>
  <si>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</si>
  <si>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</si>
  <si>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</si>
  <si>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</si>
  <si>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</si>
  <si>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</si>
  <si>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</si>
  <si>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</si>
  <si>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</si>
  <si>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</si>
  <si>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</si>
  <si>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</si>
  <si>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</si>
  <si>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</si>
  <si>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</si>
  <si>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</si>
  <si>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</si>
  <si>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</si>
  <si>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</si>
  <si>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</si>
  <si>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</si>
  <si>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</si>
  <si>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</si>
  <si>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</si>
  <si>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</si>
  <si>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</si>
  <si>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</si>
  <si>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</si>
  <si>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</si>
  <si>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</si>
  <si>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</si>
  <si>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</si>
  <si>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</si>
  <si>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</si>
  <si>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</si>
  <si>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</si>
  <si>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</si>
  <si>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</si>
  <si>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</si>
  <si>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</si>
  <si>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</si>
  <si>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</si>
  <si>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</si>
  <si>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</si>
  <si>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</si>
  <si>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</si>
  <si>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</si>
  <si>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</si>
  <si>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</si>
  <si>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</si>
  <si>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</si>
  <si>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</si>
  <si>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</si>
  <si>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</si>
  <si>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</si>
  <si>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</si>
  <si>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</si>
  <si>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</si>
  <si>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</si>
  <si>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</si>
  <si>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</si>
  <si>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</si>
  <si>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</si>
  <si>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</si>
  <si>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</si>
  <si>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</si>
  <si>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</si>
  <si>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</si>
  <si>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</si>
  <si>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</si>
  <si>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</si>
  <si>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</si>
  <si>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</si>
  <si>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</si>
  <si>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</si>
  <si>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</si>
  <si>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</si>
  <si>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</si>
  <si>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</si>
  <si>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</si>
  <si>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</si>
  <si>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</si>
  <si>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</si>
  <si>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</si>
  <si>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</si>
  <si>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</si>
  <si>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</si>
  <si>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</si>
  <si>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</si>
  <si>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</si>
  <si>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</si>
  <si>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</si>
  <si>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</si>
  <si>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</si>
  <si>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</si>
  <si>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</si>
  <si>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</si>
  <si>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</si>
  <si>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</si>
  <si>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</si>
  <si>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</si>
  <si>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</si>
  <si>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</si>
  <si>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</si>
  <si>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</si>
  <si>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</si>
  <si>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</si>
  <si>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</si>
  <si>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</si>
  <si>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</si>
  <si>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</si>
  <si>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</si>
  <si>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</si>
  <si>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</si>
  <si>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</si>
  <si>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</si>
  <si>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</si>
  <si>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</si>
  <si>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</si>
  <si>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</si>
  <si>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</si>
  <si>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</si>
  <si>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</si>
  <si>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</si>
  <si>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</si>
  <si>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</si>
  <si>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</si>
  <si>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</si>
  <si>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</si>
  <si>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</si>
  <si>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</si>
  <si>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</si>
  <si>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</si>
  <si>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</si>
  <si>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</si>
  <si>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</si>
  <si>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</si>
  <si>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</si>
  <si>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</si>
  <si>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</si>
  <si>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</si>
  <si>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</si>
  <si>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</si>
  <si>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</si>
  <si>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</si>
  <si>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</si>
  <si>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</si>
  <si>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</si>
  <si>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</si>
  <si>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</si>
  <si>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</si>
  <si>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</si>
  <si>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</si>
  <si>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</si>
  <si>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</si>
  <si>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</si>
  <si>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</si>
  <si>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</si>
  <si>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</si>
  <si>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</si>
  <si>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</si>
  <si>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</si>
  <si>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</si>
  <si>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</si>
  <si>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</si>
  <si>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</si>
  <si>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</si>
  <si>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</si>
  <si>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</si>
  <si>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</si>
  <si>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</si>
  <si>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</si>
  <si>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</si>
  <si>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</si>
  <si>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</si>
  <si>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</si>
  <si>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</si>
  <si>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</si>
  <si>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</si>
  <si>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</si>
  <si>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</si>
  <si>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</si>
  <si>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</si>
  <si>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</si>
  <si>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</si>
  <si>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</si>
  <si>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</si>
  <si>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</si>
  <si>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</si>
  <si>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</si>
  <si>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</si>
  <si>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</si>
  <si>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</si>
  <si>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</si>
  <si>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</si>
  <si>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</si>
  <si>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</si>
  <si>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</si>
  <si>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</si>
  <si>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</si>
  <si>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</si>
  <si>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</si>
  <si>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</si>
  <si>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</si>
  <si>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</si>
  <si>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</si>
  <si>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</si>
  <si>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</si>
  <si>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</si>
  <si>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</si>
  <si>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</si>
  <si>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</si>
  <si>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</si>
  <si>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</si>
  <si>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</si>
  <si>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</si>
  <si>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</si>
  <si>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</si>
  <si>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</si>
  <si>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</si>
  <si>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</si>
  <si>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</si>
  <si>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</si>
  <si>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</si>
  <si>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</si>
  <si>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</si>
  <si>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</si>
  <si>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</si>
  <si>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</si>
  <si>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</si>
  <si>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</si>
  <si>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</si>
  <si>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</si>
  <si>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</si>
  <si>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</si>
  <si>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</si>
  <si>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</si>
  <si>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</si>
  <si>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</si>
  <si>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</si>
  <si>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</si>
  <si>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</si>
  <si>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</si>
  <si>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</si>
  <si>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</si>
  <si>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</si>
  <si>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</si>
  <si>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</si>
  <si>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</si>
  <si>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</si>
  <si>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</si>
  <si>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</si>
  <si>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</si>
  <si>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</si>
  <si>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</si>
  <si>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</si>
  <si>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</si>
  <si>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</si>
  <si>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</si>
  <si>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</si>
  <si>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</si>
  <si>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</si>
  <si>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</si>
  <si>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</si>
  <si>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</si>
  <si>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</si>
  <si>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</si>
  <si>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</si>
  <si>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</si>
  <si>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</si>
  <si>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</si>
  <si>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</si>
  <si>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</si>
  <si>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</si>
  <si>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</si>
  <si>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</si>
  <si>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</si>
  <si>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</si>
  <si>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</si>
  <si>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</si>
  <si>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</si>
  <si>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</si>
  <si>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</si>
  <si>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</si>
  <si>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</si>
  <si>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</si>
  <si>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</si>
  <si>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</si>
  <si>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</si>
  <si>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</si>
  <si>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</si>
  <si>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</si>
  <si>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</si>
  <si>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</si>
  <si>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</si>
  <si>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</si>
  <si>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</si>
  <si>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</si>
  <si>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</si>
  <si>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</si>
  <si>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</si>
  <si>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</si>
  <si>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</si>
  <si>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</si>
  <si>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</si>
  <si>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</si>
  <si>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</si>
  <si>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</si>
  <si>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</si>
  <si>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</si>
  <si>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</si>
  <si>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</si>
  <si>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</si>
  <si>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</si>
  <si>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</si>
  <si>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</si>
  <si>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</si>
  <si>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</si>
  <si>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</si>
  <si>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</si>
  <si>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</si>
  <si>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</si>
  <si>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</si>
  <si>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</si>
  <si>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</si>
  <si>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</si>
  <si>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</si>
  <si>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</si>
  <si>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</si>
  <si>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</si>
  <si>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</si>
  <si>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</si>
  <si>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</si>
  <si>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</si>
  <si>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</si>
  <si>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</si>
  <si>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</si>
  <si>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</si>
  <si>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</si>
  <si>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</si>
  <si>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</si>
  <si>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</si>
  <si>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</si>
  <si>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</si>
  <si>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</si>
  <si>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</si>
  <si>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</si>
  <si>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</si>
  <si>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</si>
  <si>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</si>
  <si>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</si>
  <si>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</si>
  <si>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</si>
  <si>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</si>
  <si>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</si>
  <si>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</si>
  <si>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</si>
  <si>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</si>
  <si>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</si>
  <si>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</si>
  <si>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</si>
  <si>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</si>
  <si>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</si>
  <si>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</si>
  <si>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</si>
  <si>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</si>
  <si>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</si>
  <si>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</si>
  <si>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</si>
  <si>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</si>
  <si>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</si>
  <si>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</si>
  <si>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</si>
  <si>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</si>
  <si>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</si>
  <si>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</si>
  <si>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</si>
  <si>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</si>
  <si>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</si>
  <si>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</si>
  <si>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</si>
  <si>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</si>
  <si>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</si>
  <si>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</si>
  <si>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</si>
  <si>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</si>
  <si>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</si>
  <si>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</si>
  <si>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</si>
  <si>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</si>
  <si>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</si>
  <si>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</si>
  <si>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</si>
  <si>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</si>
  <si>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</si>
  <si>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</si>
  <si>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</si>
  <si>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</si>
  <si>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</si>
  <si>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</si>
  <si>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</si>
  <si>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</si>
  <si>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</si>
  <si>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</si>
  <si>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</si>
  <si>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</si>
  <si>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</si>
  <si>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</si>
  <si>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</si>
  <si>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</si>
  <si>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</si>
  <si>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</si>
  <si>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</si>
  <si>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</si>
  <si>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</si>
  <si>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</si>
  <si>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</si>
  <si>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</si>
  <si>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</si>
  <si>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</si>
  <si>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</si>
  <si>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</si>
  <si>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</si>
  <si>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</si>
  <si>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</si>
  <si>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</si>
  <si>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</si>
  <si>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</si>
  <si>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</si>
  <si>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</si>
  <si>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</si>
  <si>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</si>
  <si>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</si>
  <si>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</si>
  <si>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</si>
  <si>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</si>
  <si>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</si>
  <si>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</si>
  <si>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</si>
  <si>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</si>
  <si>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</si>
  <si>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</si>
  <si>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</si>
  <si>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</si>
  <si>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</si>
  <si>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</si>
  <si>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</si>
  <si>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</si>
  <si>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</si>
  <si>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</si>
  <si>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</si>
  <si>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</si>
  <si>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</si>
  <si>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</si>
  <si>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</si>
  <si>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</si>
  <si>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</si>
  <si>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</si>
  <si>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</si>
  <si>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</si>
  <si>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</si>
  <si>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</si>
  <si>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</si>
  <si>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</si>
  <si>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</si>
  <si>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</si>
  <si>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</si>
  <si>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</si>
  <si>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</si>
  <si>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</si>
  <si>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</si>
  <si>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</si>
  <si>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</si>
  <si>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</si>
  <si>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</si>
  <si>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</si>
  <si>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</si>
  <si>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</si>
  <si>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</si>
  <si>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</si>
  <si>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</si>
  <si>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</si>
  <si>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</si>
  <si>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</si>
  <si>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</si>
  <si>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</si>
  <si>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</si>
  <si>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</si>
  <si>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</si>
  <si>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</si>
  <si>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</si>
  <si>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</si>
  <si>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</si>
  <si>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</si>
  <si>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</si>
  <si>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</si>
  <si>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</si>
  <si>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</si>
  <si>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</si>
  <si>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</si>
  <si>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</si>
  <si>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</si>
  <si>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</si>
  <si>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</si>
  <si>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</si>
  <si>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</si>
  <si>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</si>
  <si>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</si>
  <si>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</si>
  <si>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</si>
  <si>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</si>
  <si>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</si>
  <si>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</si>
  <si>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</si>
  <si>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</si>
  <si>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</si>
  <si>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</si>
  <si>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</si>
  <si>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</si>
  <si>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</si>
  <si>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</si>
  <si>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</si>
  <si>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</si>
  <si>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</si>
  <si>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</si>
  <si>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</si>
  <si>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</si>
  <si>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</si>
  <si>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</si>
  <si>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</si>
  <si>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</si>
  <si>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</si>
  <si>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</si>
  <si>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</si>
  <si>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</si>
  <si>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</si>
  <si>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</si>
  <si>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</si>
  <si>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</si>
  <si>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</si>
  <si>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</si>
  <si>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</si>
  <si>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</si>
  <si>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</si>
  <si>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</si>
  <si>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</si>
  <si>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</si>
  <si>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</si>
  <si>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</si>
  <si>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</si>
  <si>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</si>
  <si>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</si>
  <si>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</si>
  <si>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</si>
  <si>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</si>
  <si>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</si>
  <si>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</si>
  <si>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</si>
  <si>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</si>
  <si>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</si>
  <si>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</si>
  <si>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</si>
  <si>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</si>
  <si>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</si>
  <si>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</si>
  <si>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</si>
  <si>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</si>
  <si>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</si>
  <si>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</si>
  <si>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</si>
  <si>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</si>
  <si>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</si>
  <si>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</si>
  <si>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</si>
  <si>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</si>
  <si>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</si>
  <si>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</si>
  <si>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</si>
  <si>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</si>
  <si>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</si>
  <si>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</si>
  <si>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</si>
  <si>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</si>
  <si>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</si>
  <si>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</si>
  <si>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</si>
  <si>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</si>
  <si>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</si>
  <si>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</si>
  <si>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</si>
  <si>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</si>
  <si>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</si>
  <si>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</si>
  <si>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</si>
  <si>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</si>
  <si>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</si>
  <si>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</si>
  <si>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</si>
  <si>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</si>
  <si>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</si>
  <si>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</si>
  <si>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</si>
  <si>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</si>
  <si>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</si>
  <si>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</si>
  <si>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</si>
  <si>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</si>
  <si>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</si>
  <si>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</si>
  <si>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</si>
  <si>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</si>
  <si>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</si>
  <si>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</si>
  <si>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</si>
  <si>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</si>
  <si>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</si>
  <si>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</si>
  <si>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</si>
  <si>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</si>
  <si>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</si>
  <si>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</si>
  <si>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</si>
  <si>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</si>
  <si>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</si>
  <si>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</si>
  <si>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</si>
  <si>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</si>
  <si>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</si>
  <si>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</si>
  <si>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</si>
  <si>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</si>
  <si>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</si>
  <si>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</si>
  <si>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</si>
  <si>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</si>
  <si>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</si>
  <si>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</si>
  <si>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</si>
  <si>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</si>
  <si>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</si>
  <si>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</si>
  <si>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</si>
  <si>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</si>
  <si>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</si>
  <si>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</si>
  <si>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</si>
  <si>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</si>
  <si>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</si>
  <si>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</si>
  <si>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</si>
  <si>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</si>
  <si>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</si>
  <si>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</si>
  <si>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</si>
  <si>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</si>
  <si>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</si>
  <si>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</si>
  <si>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</si>
  <si>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</si>
  <si>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</si>
  <si>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</si>
  <si>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</si>
  <si>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</si>
  <si>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</si>
  <si>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</si>
  <si>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</si>
  <si>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</si>
  <si>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</si>
  <si>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</si>
  <si>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</si>
  <si>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</si>
  <si>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</si>
  <si>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</si>
  <si>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</si>
  <si>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</si>
  <si>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</si>
  <si>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</si>
  <si>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</si>
  <si>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</si>
  <si>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</si>
  <si>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</si>
  <si>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</si>
  <si>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</si>
  <si>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</si>
  <si>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</si>
  <si>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</si>
  <si>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</si>
  <si>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</si>
  <si>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</si>
  <si>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</si>
  <si>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</si>
  <si>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</si>
  <si>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</si>
  <si>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</si>
  <si>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</si>
  <si>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</si>
  <si>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</si>
  <si>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</si>
  <si>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</si>
  <si>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</si>
  <si>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</si>
  <si>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</si>
  <si>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</si>
  <si>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</si>
  <si>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</si>
  <si>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</si>
  <si>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</si>
  <si>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</si>
  <si>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</si>
  <si>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</si>
  <si>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</si>
  <si>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</si>
  <si>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</si>
  <si>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</si>
  <si>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</si>
  <si>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</si>
  <si>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</si>
  <si>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</si>
  <si>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</si>
  <si>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</si>
  <si>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</si>
  <si>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</si>
  <si>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</si>
  <si>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</si>
  <si>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</si>
  <si>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</si>
  <si>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</si>
  <si>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</si>
  <si>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</si>
  <si>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</si>
  <si>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</si>
  <si>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</si>
  <si>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</si>
  <si>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</si>
  <si>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</si>
  <si>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</si>
  <si>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</si>
  <si>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</si>
  <si>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</si>
  <si>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</si>
  <si>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</si>
  <si>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</si>
  <si>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</si>
  <si>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</si>
  <si>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</si>
  <si>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</si>
  <si>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</si>
  <si>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</si>
  <si>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</si>
  <si>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</si>
  <si>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</si>
  <si>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</si>
  <si>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</si>
  <si>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</si>
  <si>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</si>
  <si>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</si>
  <si>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</si>
  <si>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</si>
  <si>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</si>
  <si>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</si>
  <si>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</si>
  <si>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</si>
  <si>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</si>
  <si>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</si>
  <si>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</si>
  <si>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</si>
  <si>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</si>
  <si>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</si>
  <si>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</si>
  <si>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</si>
  <si>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</si>
  <si>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</si>
  <si>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</si>
  <si>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</si>
  <si>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</si>
  <si>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</si>
  <si>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</si>
  <si>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</si>
  <si>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</si>
  <si>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</si>
  <si>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</si>
  <si>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</si>
  <si>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</si>
  <si>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</si>
  <si>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</si>
  <si>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</si>
  <si>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</si>
  <si>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</si>
  <si>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</si>
  <si>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</si>
  <si>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</si>
  <si>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</si>
  <si>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</si>
  <si>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</si>
  <si>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</si>
  <si>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</si>
  <si>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</si>
  <si>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</si>
  <si>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</si>
  <si>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</si>
  <si>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</si>
  <si>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</si>
  <si>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</si>
  <si>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</si>
  <si>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</si>
  <si>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</si>
  <si>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</si>
  <si>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</si>
  <si>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</si>
  <si>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</si>
  <si>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</si>
  <si>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</si>
  <si>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</si>
  <si>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</si>
  <si>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</si>
  <si>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</si>
  <si>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</si>
  <si>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</si>
  <si>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</si>
  <si>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</si>
  <si>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</si>
  <si>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</si>
  <si>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</si>
  <si>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</si>
  <si>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</si>
  <si>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</si>
  <si>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</si>
  <si>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</si>
  <si>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</si>
  <si>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</si>
  <si>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</si>
  <si>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</si>
  <si>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</si>
  <si>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</si>
  <si>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</si>
  <si>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</si>
  <si>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</si>
  <si>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</si>
  <si>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</si>
  <si>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</si>
  <si>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</si>
  <si>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</si>
  <si>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</si>
  <si>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</si>
  <si>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</si>
  <si>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</si>
  <si>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</si>
  <si>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</si>
  <si>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</si>
  <si>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</si>
  <si>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</si>
  <si>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</si>
  <si>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</si>
  <si>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</si>
  <si>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</si>
  <si>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</si>
  <si>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</si>
  <si>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</si>
  <si>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</si>
  <si>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</si>
  <si>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</si>
  <si>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</si>
  <si>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</si>
  <si>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</si>
  <si>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</si>
  <si>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</si>
  <si>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</si>
  <si>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</si>
  <si>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</si>
  <si>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</si>
  <si>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</si>
  <si>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</si>
  <si>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</si>
  <si>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</si>
  <si>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</si>
  <si>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</si>
  <si>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</si>
  <si>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</si>
  <si>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</si>
  <si>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</si>
  <si>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</si>
  <si>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</si>
  <si>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</si>
  <si>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</si>
  <si>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</si>
  <si>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</si>
  <si>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</si>
  <si>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</si>
  <si>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</si>
  <si>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</si>
  <si>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</si>
  <si>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</si>
  <si>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</si>
  <si>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</si>
  <si>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</si>
  <si>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</si>
  <si>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</si>
  <si>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</si>
  <si>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</si>
  <si>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</si>
  <si>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</si>
  <si>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</si>
  <si>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</si>
  <si>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</si>
  <si>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</si>
  <si>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</si>
  <si>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</si>
  <si>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</si>
  <si>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</si>
  <si>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</si>
  <si>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</si>
  <si>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</si>
  <si>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</si>
  <si>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</si>
  <si>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</si>
  <si>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</si>
  <si>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</si>
  <si>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</si>
  <si>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</si>
  <si>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</si>
  <si>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</si>
  <si>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</si>
  <si>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</si>
  <si>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</si>
  <si>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</si>
  <si>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</si>
  <si>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</si>
  <si>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</si>
  <si>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</si>
  <si>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</si>
  <si>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</si>
  <si>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</si>
  <si>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</si>
  <si>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</si>
  <si>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</si>
  <si>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</si>
  <si>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</si>
  <si>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</si>
  <si>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</si>
  <si>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</si>
  <si>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</si>
  <si>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</si>
  <si>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</si>
  <si>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</si>
  <si>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</si>
  <si>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</si>
  <si>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</si>
  <si>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</si>
  <si>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</si>
  <si>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</si>
  <si>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</si>
  <si>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</si>
  <si>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</si>
  <si>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</si>
  <si>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</si>
  <si>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</si>
  <si>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</si>
  <si>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</si>
  <si>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</si>
  <si>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</si>
  <si>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</si>
  <si>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</si>
  <si>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</si>
  <si>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</si>
  <si>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</si>
  <si>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</si>
  <si>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</si>
  <si>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</si>
  <si>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</si>
  <si>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</si>
  <si>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</si>
  <si>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</si>
  <si>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</si>
  <si>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</si>
  <si>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</si>
  <si>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</si>
  <si>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</si>
  <si>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</si>
  <si>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</si>
  <si>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</si>
  <si>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</si>
  <si>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</si>
  <si>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</si>
  <si>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</si>
  <si>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</si>
  <si>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</si>
  <si>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</si>
  <si>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</si>
  <si>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</si>
  <si>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</si>
  <si>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</si>
  <si>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</si>
  <si>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</si>
  <si>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</si>
  <si>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</si>
  <si>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</si>
  <si>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</si>
  <si>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</si>
  <si>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</si>
  <si>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</si>
  <si>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</si>
  <si>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</si>
  <si>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</si>
  <si>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</si>
  <si>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</si>
  <si>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</si>
  <si>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</si>
  <si>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</si>
  <si>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</si>
  <si>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</si>
  <si>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</si>
  <si>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</si>
  <si>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</si>
  <si>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</si>
  <si>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</si>
  <si>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</si>
  <si>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</si>
  <si>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</si>
  <si>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</si>
  <si>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</si>
  <si>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</si>
  <si>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</si>
  <si>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</si>
  <si>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</si>
  <si>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</si>
  <si>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</si>
  <si>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</si>
  <si>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</si>
  <si>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</si>
  <si>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</si>
  <si>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</si>
  <si>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</si>
  <si>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</si>
  <si>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</si>
  <si>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</si>
  <si>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</si>
  <si>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</si>
  <si>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</si>
  <si>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</si>
  <si>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</si>
  <si>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</si>
  <si>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</si>
  <si>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</si>
  <si>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</si>
  <si>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</si>
  <si>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</si>
  <si>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</si>
  <si>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</si>
  <si>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</si>
  <si>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</si>
  <si>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</si>
  <si>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</si>
  <si>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</si>
  <si>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</si>
  <si>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</si>
  <si>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</si>
  <si>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</si>
  <si>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</si>
  <si>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</si>
  <si>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</si>
  <si>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</si>
  <si>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</si>
  <si>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</si>
  <si>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</si>
  <si>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</si>
  <si>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</si>
  <si>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</si>
  <si>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</si>
  <si>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</si>
  <si>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</si>
  <si>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</si>
  <si>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</si>
  <si>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</si>
  <si>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</si>
  <si>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</si>
  <si>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</si>
  <si>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</si>
  <si>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</si>
  <si>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</si>
  <si>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</si>
  <si>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</si>
  <si>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</si>
  <si>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</si>
  <si>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</si>
  <si>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</si>
  <si>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</si>
  <si>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</si>
  <si>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</si>
  <si>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</si>
  <si>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</si>
  <si>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</si>
  <si>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</si>
  <si>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</si>
  <si>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</si>
  <si>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</si>
  <si>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</si>
  <si>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</si>
  <si>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</si>
  <si>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</si>
  <si>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</si>
  <si>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</si>
  <si>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</si>
  <si>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</si>
  <si>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</si>
  <si>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</si>
  <si>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</si>
  <si>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</si>
  <si>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</si>
  <si>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</si>
  <si>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</si>
  <si>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</si>
  <si>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</si>
  <si>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</si>
  <si>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</si>
  <si>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</si>
  <si>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</si>
  <si>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</si>
  <si>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</si>
  <si>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</si>
  <si>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</si>
  <si>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</si>
  <si>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</si>
  <si>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</si>
  <si>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</si>
  <si>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</si>
  <si>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</si>
  <si>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</si>
  <si>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</si>
  <si>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</si>
  <si>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</si>
  <si>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</si>
  <si>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</si>
  <si>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</si>
  <si>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</si>
  <si>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</si>
  <si>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</si>
  <si>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</si>
  <si>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</si>
  <si>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</si>
  <si>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</si>
  <si>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</si>
  <si>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</si>
  <si>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</si>
  <si>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</si>
  <si>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</si>
  <si>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</si>
  <si>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</si>
  <si>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</si>
  <si>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</si>
  <si>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</si>
  <si>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</si>
  <si>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</si>
  <si>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</si>
  <si>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</si>
  <si>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</si>
  <si>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</si>
  <si>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</si>
  <si>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</si>
  <si>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</si>
  <si>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</si>
  <si>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</si>
  <si>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</si>
  <si>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</si>
  <si>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</si>
  <si>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</si>
  <si>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</si>
  <si>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</si>
  <si>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</si>
  <si>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</si>
  <si>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</si>
  <si>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</si>
  <si>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</si>
  <si>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</si>
  <si>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</si>
  <si>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</si>
  <si>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</si>
  <si>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</si>
  <si>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</si>
  <si>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</si>
  <si>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</si>
  <si>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</si>
  <si>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</si>
  <si>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</si>
  <si>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</si>
  <si>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</si>
  <si>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</si>
  <si>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</si>
  <si>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</si>
  <si>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</si>
  <si>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</si>
  <si>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</si>
  <si>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</si>
  <si>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</si>
  <si>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</si>
  <si>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</si>
  <si>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</si>
  <si>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</si>
  <si>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</si>
  <si>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</si>
  <si>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</si>
  <si>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</si>
  <si>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</si>
  <si>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</si>
  <si>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</si>
  <si>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</si>
  <si>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</si>
  <si>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</si>
  <si>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</si>
  <si>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</si>
  <si>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</si>
  <si>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</si>
  <si>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</si>
  <si>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</si>
  <si>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</si>
  <si>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</si>
  <si>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</si>
  <si>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</si>
  <si>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</si>
  <si>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</si>
  <si>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</si>
  <si>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</si>
  <si>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</si>
  <si>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</si>
  <si>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</si>
  <si>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</si>
  <si>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</si>
  <si>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</si>
  <si>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</si>
  <si>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</si>
  <si>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</si>
  <si>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</si>
  <si>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</si>
  <si>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</si>
  <si>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</si>
  <si>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</si>
  <si>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</si>
  <si>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</si>
  <si>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</si>
  <si>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</si>
  <si>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</si>
  <si>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</si>
  <si>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</si>
  <si>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</si>
  <si>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</si>
  <si>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</si>
  <si>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</si>
  <si>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</si>
  <si>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</si>
  <si>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</si>
  <si>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</si>
  <si>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</si>
  <si>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</si>
  <si>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</si>
  <si>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</si>
  <si>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</si>
  <si>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</si>
  <si>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</si>
  <si>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</si>
  <si>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</si>
  <si>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</si>
  <si>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</si>
  <si>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</si>
  <si>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</si>
  <si>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</si>
  <si>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</si>
  <si>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</si>
  <si>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</si>
  <si>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</si>
  <si>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</si>
  <si>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</si>
  <si>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</si>
  <si>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</si>
  <si>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</si>
  <si>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</si>
  <si>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</si>
  <si>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</si>
  <si>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</si>
  <si>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</si>
  <si>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</si>
  <si>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</si>
  <si>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</si>
  <si>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</si>
  <si>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</si>
  <si>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</si>
  <si>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</si>
  <si>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</si>
  <si>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</si>
  <si>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</si>
  <si>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</si>
  <si>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</si>
  <si>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</si>
  <si>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</si>
  <si>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</si>
  <si>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</si>
  <si>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</si>
  <si>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</si>
  <si>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</si>
  <si>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</si>
  <si>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</si>
  <si>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</si>
  <si>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</si>
  <si>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</si>
  <si>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</si>
  <si>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</si>
  <si>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</si>
  <si>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</si>
  <si>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</si>
  <si>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</si>
  <si>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</si>
  <si>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</si>
  <si>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</si>
  <si>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</si>
  <si>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</si>
  <si>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</si>
  <si>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</si>
  <si>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</si>
  <si>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</si>
  <si>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</si>
  <si>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</si>
  <si>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</si>
  <si>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</si>
  <si>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</si>
  <si>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</si>
  <si>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</si>
  <si>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</si>
  <si>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</si>
  <si>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</si>
  <si>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</si>
  <si>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</si>
  <si>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</si>
  <si>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</si>
  <si>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</si>
  <si>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</si>
  <si>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</si>
  <si>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</si>
  <si>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</si>
  <si>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</si>
  <si>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</si>
  <si>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</si>
  <si>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</si>
  <si>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</si>
  <si>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</si>
  <si>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</si>
  <si>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</si>
  <si>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</si>
  <si>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</si>
  <si>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</si>
  <si>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</si>
  <si>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</si>
  <si>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</si>
  <si>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</si>
  <si>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</si>
  <si>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</si>
  <si>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</si>
  <si>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</si>
  <si>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</si>
  <si>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</si>
  <si>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</si>
  <si>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</si>
  <si>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</si>
  <si>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</si>
  <si>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</si>
  <si>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</si>
  <si>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</si>
  <si>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</si>
  <si>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</si>
  <si>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</si>
  <si>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</si>
  <si>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</si>
  <si>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</si>
  <si>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</si>
  <si>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</si>
  <si>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</si>
  <si>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</si>
  <si>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</si>
  <si>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</si>
  <si>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</si>
  <si>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</si>
  <si>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</si>
  <si>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</si>
  <si>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</si>
  <si>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</si>
  <si>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</si>
  <si>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</si>
  <si>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</si>
  <si>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</si>
  <si>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</si>
  <si>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</si>
  <si>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</si>
  <si>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</si>
  <si>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</si>
  <si>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</si>
  <si>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</si>
  <si>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</si>
  <si>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</si>
  <si>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</si>
  <si>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</si>
  <si>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</si>
  <si>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</si>
  <si>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</si>
  <si>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</si>
  <si>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</si>
  <si>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</si>
  <si>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</si>
  <si>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</si>
  <si>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</si>
  <si>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</si>
  <si>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</si>
  <si>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</si>
  <si>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</si>
  <si>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</si>
  <si>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</si>
  <si>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</si>
  <si>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</si>
  <si>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</si>
  <si>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</si>
  <si>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</si>
  <si>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</si>
  <si>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</si>
  <si>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</si>
  <si>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</si>
  <si>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</si>
  <si>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</si>
  <si>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</si>
  <si>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</si>
  <si>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</si>
  <si>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</si>
  <si>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</si>
  <si>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</si>
  <si>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</si>
  <si>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</si>
  <si>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</si>
  <si>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</si>
  <si>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</si>
  <si>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</si>
  <si>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</si>
  <si>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</si>
  <si>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</si>
  <si>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</si>
  <si>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</si>
  <si>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</si>
  <si>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</si>
  <si>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</si>
  <si>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</si>
  <si>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</si>
  <si>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</si>
  <si>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</si>
  <si>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</si>
  <si>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</si>
  <si>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</si>
  <si>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</si>
  <si>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</si>
  <si>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</si>
  <si>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</si>
  <si>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</si>
  <si>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</si>
  <si>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</si>
  <si>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</si>
  <si>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</si>
  <si>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</si>
  <si>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</si>
  <si>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</si>
  <si>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</si>
  <si>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</si>
  <si>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</si>
  <si>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</si>
  <si>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</si>
  <si>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</si>
  <si>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</si>
  <si>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</si>
  <si>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</si>
  <si>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</si>
  <si>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</si>
  <si>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</si>
  <si>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</si>
  <si>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</si>
  <si>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</si>
  <si>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</si>
  <si>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</si>
  <si>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</si>
  <si>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</si>
  <si>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</si>
  <si>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</si>
  <si>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</si>
  <si>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</si>
  <si>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</si>
  <si>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</si>
  <si>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</si>
  <si>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</si>
  <si>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</si>
  <si>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</si>
  <si>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</si>
  <si>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</si>
  <si>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</si>
  <si>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</si>
  <si>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</si>
  <si>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</si>
  <si>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</si>
  <si>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</si>
  <si>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</si>
  <si>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</si>
  <si>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</si>
  <si>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</si>
  <si>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</si>
  <si>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</si>
  <si>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</si>
  <si>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</si>
  <si>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</si>
  <si>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</si>
  <si>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</si>
  <si>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</si>
  <si>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</si>
  <si>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</si>
  <si>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</si>
  <si>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</si>
  <si>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</si>
  <si>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</si>
  <si>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</si>
  <si>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</si>
  <si>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</si>
  <si>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</si>
  <si>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</si>
  <si>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</si>
  <si>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</si>
  <si>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</si>
  <si>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</si>
  <si>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</si>
  <si>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</si>
  <si>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</si>
  <si>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</si>
  <si>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</si>
  <si>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</si>
  <si>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</si>
  <si>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</si>
  <si>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</si>
  <si>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</si>
  <si>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</si>
  <si>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</si>
  <si>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</si>
  <si>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</si>
  <si>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</si>
  <si>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</si>
  <si>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</si>
  <si>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</si>
  <si>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</si>
  <si>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</si>
  <si>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</si>
  <si>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</si>
  <si>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</si>
  <si>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</si>
  <si>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</si>
  <si>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</si>
  <si>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</si>
  <si>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</si>
  <si>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</si>
  <si>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</si>
  <si>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</si>
  <si>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</si>
  <si>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</si>
  <si>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</si>
  <si>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</si>
  <si>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</si>
  <si>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</si>
  <si>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</si>
  <si>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</si>
  <si>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</si>
  <si>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</si>
  <si>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</si>
  <si>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</si>
  <si>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</si>
  <si>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</si>
  <si>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</si>
  <si>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</si>
  <si>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</si>
  <si>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</si>
  <si>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</si>
  <si>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</si>
  <si>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</si>
  <si>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</si>
  <si>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</si>
  <si>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</si>
  <si>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</si>
  <si>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</si>
  <si>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</si>
  <si>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</si>
  <si>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</si>
  <si>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</si>
  <si>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</si>
  <si>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</si>
  <si>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</si>
  <si>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</si>
  <si>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</si>
  <si>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</si>
  <si>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</si>
  <si>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</si>
  <si>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</si>
  <si>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</si>
  <si>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</si>
  <si>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</si>
  <si>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</si>
  <si>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</si>
  <si>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</si>
  <si>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</si>
  <si>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</si>
  <si>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</si>
  <si>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</si>
  <si>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</si>
  <si>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</si>
  <si>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</si>
  <si>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</si>
  <si>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</si>
  <si>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</si>
  <si>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</si>
  <si>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</si>
  <si>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</si>
  <si>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</si>
  <si>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</si>
  <si>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</si>
  <si>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</si>
  <si>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</si>
  <si>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</si>
  <si>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</si>
  <si>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</si>
  <si>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</si>
  <si>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</si>
  <si>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</si>
  <si>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</si>
  <si>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</si>
  <si>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</si>
  <si>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</si>
  <si>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</si>
  <si>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</si>
  <si>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</si>
  <si>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</si>
  <si>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</si>
  <si>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</si>
  <si>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</si>
  <si>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</si>
  <si>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</si>
  <si>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</si>
  <si>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</si>
  <si>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</si>
  <si>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</si>
  <si>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</si>
  <si>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</si>
  <si>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</si>
  <si>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</si>
  <si>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</si>
  <si>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</si>
  <si>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</si>
  <si>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</si>
  <si>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</si>
  <si>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</si>
  <si>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</si>
  <si>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</si>
  <si>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</si>
  <si>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</si>
  <si>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</si>
  <si>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</si>
  <si>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</si>
  <si>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</si>
  <si>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</si>
  <si>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</si>
  <si>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</si>
  <si>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</si>
  <si>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</si>
  <si>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</si>
  <si>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</si>
  <si>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</si>
  <si>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</si>
  <si>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</si>
  <si>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</si>
  <si>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</si>
  <si>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</si>
  <si>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</si>
  <si>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</si>
  <si>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</si>
  <si>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</si>
  <si>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</si>
  <si>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</si>
  <si>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</si>
  <si>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</si>
  <si>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</si>
  <si>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</si>
  <si>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</si>
  <si>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</si>
  <si>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</si>
  <si>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</si>
  <si>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</si>
  <si>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</si>
  <si>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</si>
  <si>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</si>
  <si>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</si>
  <si>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</si>
  <si>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</si>
  <si>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</si>
  <si>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</si>
  <si>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</si>
  <si>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</si>
  <si>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</si>
  <si>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</si>
  <si>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</si>
  <si>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</si>
  <si>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</si>
  <si>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</si>
  <si>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</si>
  <si>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</si>
  <si>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</si>
  <si>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</si>
  <si>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</si>
  <si>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</si>
  <si>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</si>
  <si>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</si>
  <si>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</si>
  <si>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</si>
  <si>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</si>
  <si>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</si>
  <si>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</si>
  <si>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</si>
  <si>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</si>
  <si>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</si>
  <si>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</si>
  <si>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</si>
  <si>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</si>
  <si>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</si>
  <si>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</si>
  <si>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</si>
  <si>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</si>
  <si>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</si>
  <si>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</si>
  <si>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</si>
  <si>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</si>
  <si>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</si>
  <si>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</si>
  <si>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</si>
  <si>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</si>
  <si>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</si>
  <si>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</si>
  <si>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</si>
  <si>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</si>
  <si>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</si>
  <si>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</si>
  <si>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</si>
  <si>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</si>
  <si>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</si>
  <si>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</si>
  <si>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</si>
  <si>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</si>
  <si>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</si>
  <si>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</si>
  <si>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</si>
  <si>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</si>
  <si>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</si>
  <si>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</si>
  <si>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</si>
  <si>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</si>
  <si>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</si>
  <si>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</si>
  <si>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</si>
  <si>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</si>
  <si>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</si>
  <si>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</si>
  <si>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</si>
  <si>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</si>
  <si>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</si>
  <si>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</si>
  <si>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</si>
  <si>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</si>
  <si>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</si>
  <si>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</si>
  <si>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</si>
  <si>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</si>
  <si>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</si>
  <si>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</si>
  <si>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</si>
  <si>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</si>
  <si>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</si>
  <si>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</si>
  <si>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</si>
  <si>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</si>
  <si>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</si>
  <si>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</si>
  <si>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</si>
  <si>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</si>
  <si>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</si>
  <si>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</si>
  <si>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</si>
  <si>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</si>
  <si>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</si>
  <si>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</si>
  <si>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</si>
  <si>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</si>
  <si>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</si>
  <si>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</si>
  <si>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</si>
  <si>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</si>
  <si>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</si>
  <si>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</si>
  <si>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</si>
  <si>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</si>
  <si>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</si>
  <si>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</si>
  <si>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</si>
  <si>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</si>
  <si>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</si>
  <si>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</si>
  <si>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</si>
  <si>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</si>
  <si>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</si>
  <si>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</si>
  <si>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</si>
  <si>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</si>
  <si>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</si>
  <si>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</si>
  <si>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</si>
  <si>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</si>
  <si>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</si>
  <si>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</si>
  <si>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</si>
  <si>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</si>
  <si>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</si>
  <si>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</si>
  <si>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</si>
  <si>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</si>
  <si>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</si>
  <si>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</si>
  <si>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</si>
  <si>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</si>
  <si>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</si>
  <si>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</si>
  <si>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</si>
  <si>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</si>
  <si>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</si>
  <si>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</si>
  <si>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</si>
  <si>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</si>
  <si>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</si>
  <si>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</si>
  <si>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</si>
  <si>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</si>
  <si>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</si>
  <si>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</si>
  <si>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</si>
  <si>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</si>
  <si>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</si>
  <si>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</si>
  <si>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</si>
  <si>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</si>
  <si>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</si>
  <si>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</si>
  <si>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</si>
  <si>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</si>
  <si>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</si>
  <si>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</si>
  <si>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</si>
  <si>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</si>
  <si>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</si>
  <si>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</si>
  <si>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</si>
  <si>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</si>
  <si>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</si>
  <si>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</si>
  <si>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</si>
  <si>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</si>
  <si>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</si>
  <si>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</si>
  <si>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</si>
  <si>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</si>
  <si>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</si>
  <si>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</si>
  <si>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</si>
  <si>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</si>
  <si>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</si>
  <si>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</si>
  <si>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</si>
  <si>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</si>
  <si>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</si>
  <si>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</si>
  <si>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</si>
  <si>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</si>
  <si>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</si>
  <si>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</si>
  <si>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</si>
  <si>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</si>
  <si>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</si>
  <si>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</si>
  <si>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</si>
  <si>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</si>
  <si>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</si>
  <si>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</si>
  <si>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</si>
  <si>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</si>
  <si>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</si>
  <si>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</si>
  <si>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</si>
  <si>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</si>
  <si>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</si>
  <si>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</si>
  <si>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</si>
  <si>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</si>
  <si>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</si>
  <si>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</si>
  <si>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</si>
  <si>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</si>
  <si>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</si>
  <si>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</si>
  <si>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</si>
  <si>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</si>
  <si>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</si>
  <si>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</si>
  <si>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</si>
  <si>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</si>
  <si>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</si>
  <si>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</si>
  <si>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</si>
  <si>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</si>
  <si>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</si>
  <si>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</si>
  <si>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</si>
  <si>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</si>
  <si>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</si>
  <si>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</si>
  <si>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</si>
  <si>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</si>
  <si>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</si>
  <si>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</si>
  <si>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</si>
  <si>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</si>
  <si>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</si>
  <si>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</si>
  <si>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</si>
  <si>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</si>
  <si>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</si>
  <si>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</si>
  <si>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</si>
  <si>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</si>
  <si>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</si>
  <si>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</si>
  <si>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</si>
  <si>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</si>
  <si>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</si>
  <si>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</si>
  <si>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</si>
  <si>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</si>
  <si>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</si>
  <si>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</si>
  <si>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</si>
  <si>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</si>
  <si>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</si>
  <si>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</si>
  <si>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</si>
  <si>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</si>
  <si>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</si>
  <si>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</si>
  <si>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</si>
  <si>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</si>
  <si>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</si>
  <si>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</si>
  <si>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</si>
  <si>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</si>
  <si>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</si>
  <si>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</si>
  <si>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</si>
  <si>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</si>
  <si>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</si>
  <si>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</si>
  <si>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</si>
  <si>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</si>
  <si>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</si>
  <si>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</si>
  <si>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</si>
  <si>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</si>
  <si>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</si>
  <si>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</si>
  <si>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</si>
  <si>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</si>
  <si>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</si>
  <si>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</si>
  <si>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</si>
  <si>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</si>
  <si>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</si>
  <si>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</si>
  <si>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</si>
  <si>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</si>
  <si>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</si>
  <si>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</si>
  <si>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</si>
  <si>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</si>
  <si>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</si>
  <si>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</si>
  <si>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</si>
  <si>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</si>
  <si>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</si>
  <si>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</si>
  <si>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</si>
  <si>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</si>
  <si>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</si>
  <si>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</si>
  <si>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</si>
  <si>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</si>
  <si>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</si>
  <si>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</si>
  <si>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</si>
  <si>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</si>
  <si>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</si>
  <si>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</si>
  <si>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</si>
  <si>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</si>
  <si>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</si>
  <si>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</si>
  <si>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</si>
  <si>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</si>
  <si>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</si>
  <si>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</si>
  <si>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</si>
  <si>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</si>
  <si>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</si>
  <si>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</si>
  <si>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</si>
  <si>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</si>
  <si>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</si>
  <si>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</si>
  <si>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</si>
  <si>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</si>
  <si>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</si>
  <si>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</si>
  <si>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</si>
  <si>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</si>
  <si>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</si>
  <si>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</si>
  <si>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</si>
  <si>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</si>
  <si>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</si>
  <si>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</si>
  <si>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</si>
  <si>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</si>
  <si>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</si>
  <si>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</si>
  <si>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</si>
  <si>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</si>
  <si>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</si>
  <si>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</si>
  <si>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</si>
  <si>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</si>
  <si>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</si>
  <si>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</si>
  <si>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</si>
  <si>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</si>
  <si>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</si>
  <si>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</si>
  <si>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</si>
  <si>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</si>
  <si>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</si>
  <si>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</si>
  <si>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</si>
  <si>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</si>
  <si>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</si>
  <si>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</si>
  <si>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</si>
  <si>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</si>
  <si>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</si>
  <si>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</si>
  <si>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</si>
  <si>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</si>
  <si>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</si>
  <si>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</si>
  <si>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</si>
  <si>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</si>
  <si>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</si>
  <si>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</si>
  <si>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</si>
  <si>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</si>
  <si>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</si>
  <si>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</si>
  <si>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</si>
  <si>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</si>
  <si>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</si>
  <si>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</si>
  <si>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</si>
  <si>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</si>
  <si>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</si>
  <si>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</si>
  <si>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</si>
  <si>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</si>
  <si>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</si>
  <si>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</si>
  <si>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</si>
  <si>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</si>
  <si>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</si>
  <si>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</si>
  <si>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</si>
  <si>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</si>
  <si>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</si>
  <si>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</si>
  <si>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</si>
  <si>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</si>
  <si>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</si>
  <si>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</si>
  <si>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</si>
  <si>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</si>
  <si>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</si>
  <si>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</si>
  <si>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</si>
  <si>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</si>
  <si>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</si>
  <si>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</si>
  <si>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</si>
  <si>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</si>
  <si>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</si>
  <si>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</si>
  <si>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</si>
  <si>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</si>
  <si>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</si>
  <si>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</si>
  <si>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</si>
  <si>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</si>
  <si>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</si>
  <si>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</si>
  <si>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</si>
  <si>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</si>
  <si>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</si>
  <si>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</si>
  <si>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</si>
  <si>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</si>
  <si>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</si>
  <si>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</si>
  <si>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</si>
  <si>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</si>
  <si>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</si>
  <si>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</si>
  <si>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</si>
  <si>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</si>
  <si>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</si>
  <si>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</si>
  <si>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</si>
  <si>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</si>
  <si>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</si>
  <si>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</si>
  <si>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</si>
  <si>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</si>
  <si>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</si>
  <si>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</si>
  <si>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</si>
  <si>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</si>
  <si>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</si>
  <si>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</si>
  <si>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</si>
  <si>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</si>
  <si>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</si>
  <si>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</si>
  <si>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</si>
  <si>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</si>
  <si>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</si>
  <si>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</si>
  <si>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</si>
  <si>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</si>
  <si>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</si>
  <si>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</si>
  <si>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</si>
  <si>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</si>
  <si>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</si>
  <si>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</si>
  <si>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</si>
  <si>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</si>
  <si>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</si>
  <si>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</si>
  <si>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</si>
  <si>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</si>
  <si>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</si>
  <si>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</si>
  <si>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</si>
  <si>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</si>
  <si>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</si>
  <si>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</si>
  <si>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</si>
  <si>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</si>
  <si>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</si>
  <si>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</si>
  <si>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</si>
  <si>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</si>
  <si>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</si>
  <si>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</si>
  <si>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</si>
  <si>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</si>
  <si>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</si>
  <si>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</si>
  <si>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</si>
  <si>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</si>
  <si>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</si>
  <si>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</si>
  <si>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</si>
  <si>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</si>
  <si>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</si>
  <si>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</si>
  <si>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</si>
  <si>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</si>
  <si>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</si>
  <si>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</si>
  <si>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</si>
  <si>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</si>
  <si>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</si>
  <si>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</si>
  <si>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</si>
  <si>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</si>
  <si>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</si>
  <si>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</si>
  <si>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</si>
  <si>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</si>
  <si>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</si>
  <si>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</si>
  <si>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</si>
  <si>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</si>
  <si>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</si>
  <si>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</si>
  <si>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</si>
  <si>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</si>
  <si>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</si>
  <si>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</si>
  <si>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</si>
  <si>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</si>
  <si>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</si>
  <si>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</si>
  <si>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</si>
  <si>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</si>
  <si>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</si>
  <si>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</si>
  <si>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</si>
  <si>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</si>
  <si>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</si>
  <si>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</si>
  <si>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</si>
  <si>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</si>
  <si>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</si>
  <si>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</si>
  <si>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</si>
  <si>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</si>
  <si>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</si>
  <si>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</si>
  <si>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</si>
  <si>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</si>
  <si>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</si>
  <si>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</si>
  <si>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</si>
  <si>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</si>
  <si>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</si>
  <si>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</si>
  <si>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</si>
  <si>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</si>
  <si>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</si>
  <si>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</si>
  <si>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</si>
  <si>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</si>
  <si>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</si>
  <si>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</si>
  <si>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</si>
  <si>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</si>
  <si>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</si>
  <si>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</si>
  <si>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</si>
  <si>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</si>
  <si>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</si>
  <si>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</si>
  <si>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</si>
  <si>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</si>
  <si>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</si>
  <si>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</si>
  <si>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</si>
  <si>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</si>
  <si>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</si>
  <si>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</si>
  <si>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</si>
  <si>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</si>
  <si>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</si>
  <si>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</si>
  <si>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</si>
  <si>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</si>
  <si>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</si>
  <si>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</si>
  <si>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</si>
  <si>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</si>
  <si>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</si>
  <si>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</si>
  <si>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</si>
  <si>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</si>
  <si>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</si>
  <si>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</si>
  <si>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</si>
  <si>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</si>
  <si>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</si>
  <si>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</si>
  <si>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</si>
  <si>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</si>
  <si>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</si>
  <si>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</si>
  <si>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</si>
  <si>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</si>
  <si>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</si>
  <si>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</si>
  <si>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</si>
  <si>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</si>
  <si>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</si>
  <si>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</si>
  <si>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</si>
  <si>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</si>
  <si>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</si>
  <si>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</si>
  <si>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</si>
  <si>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</si>
  <si>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</si>
  <si>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</si>
  <si>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</si>
  <si>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</si>
  <si>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</si>
  <si>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</si>
  <si>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</si>
  <si>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</si>
  <si>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</si>
  <si>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</si>
  <si>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</si>
  <si>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</si>
  <si>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</si>
  <si>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</si>
  <si>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</si>
  <si>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</si>
  <si>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</si>
  <si>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</si>
  <si>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</si>
  <si>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</si>
  <si>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</si>
  <si>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</si>
  <si>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</si>
  <si>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</si>
  <si>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</si>
  <si>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</si>
  <si>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</si>
  <si>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</si>
  <si>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</si>
  <si>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</si>
  <si>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</si>
  <si>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</si>
  <si>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</si>
  <si>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</si>
  <si>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</si>
  <si>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</si>
  <si>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</si>
  <si>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</si>
  <si>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</si>
  <si>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</si>
  <si>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</si>
  <si>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</si>
  <si>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</si>
  <si>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</si>
  <si>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</si>
  <si>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</si>
  <si>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</si>
  <si>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</si>
  <si>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</si>
  <si>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</si>
  <si>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</si>
  <si>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</si>
  <si>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</si>
  <si>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</si>
  <si>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</si>
  <si>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</si>
  <si>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</si>
  <si>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</si>
  <si>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</si>
  <si>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</si>
  <si>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</si>
  <si>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</si>
  <si>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</si>
  <si>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</si>
  <si>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</si>
  <si>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</si>
  <si>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</si>
  <si>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</si>
  <si>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</si>
  <si>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</si>
  <si>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</si>
  <si>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</si>
  <si>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</si>
  <si>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</si>
  <si>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</si>
  <si>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</si>
  <si>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</si>
  <si>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</si>
  <si>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</si>
  <si>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</si>
  <si>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</si>
  <si>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</si>
  <si>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</si>
  <si>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</si>
  <si>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</si>
  <si>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</si>
  <si>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</si>
  <si>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</si>
  <si>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</si>
  <si>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</si>
  <si>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</si>
  <si>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</si>
  <si>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</si>
  <si>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</si>
  <si>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</si>
  <si>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</si>
  <si>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</si>
  <si>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</si>
  <si>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</si>
  <si>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</si>
  <si>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</si>
  <si>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</si>
  <si>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</si>
  <si>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</si>
  <si>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</si>
  <si>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</si>
  <si>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</si>
  <si>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</si>
  <si>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</si>
  <si>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</si>
  <si>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</si>
  <si>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</si>
  <si>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</si>
  <si>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</si>
  <si>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</si>
  <si>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</si>
  <si>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</si>
  <si>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</si>
  <si>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</si>
  <si>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</si>
  <si>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</si>
  <si>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</si>
  <si>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</si>
  <si>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</si>
  <si>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</si>
  <si>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</si>
  <si>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</si>
  <si>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</si>
  <si>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</si>
  <si>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</si>
  <si>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</si>
  <si>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</si>
  <si>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</si>
  <si>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</si>
  <si>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</si>
  <si>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</si>
  <si>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</si>
  <si>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</si>
  <si>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</si>
  <si>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</si>
  <si>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</si>
  <si>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</si>
  <si>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</si>
  <si>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</si>
  <si>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</si>
  <si>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</si>
  <si>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</si>
  <si>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</si>
  <si>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</si>
  <si>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</si>
  <si>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</si>
  <si>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</si>
  <si>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</si>
  <si>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</si>
  <si>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</si>
  <si>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</si>
  <si>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</si>
  <si>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</si>
  <si>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</si>
  <si>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</si>
  <si>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</si>
  <si>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</si>
  <si>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</si>
  <si>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</si>
  <si>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</si>
  <si>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</si>
  <si>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</si>
  <si>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</si>
  <si>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</si>
  <si>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</si>
  <si>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</si>
  <si>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</si>
  <si>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</si>
  <si>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</si>
  <si>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</si>
  <si>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</si>
  <si>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</si>
  <si>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</si>
  <si>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</si>
  <si>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</si>
  <si>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</si>
  <si>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</si>
  <si>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</si>
  <si>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</si>
  <si>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</si>
  <si>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</si>
  <si>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</si>
  <si>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</si>
  <si>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</si>
  <si>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</si>
  <si>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</si>
  <si>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</si>
  <si>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</si>
  <si>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</si>
  <si>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</si>
  <si>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</si>
  <si>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</si>
  <si>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</si>
  <si>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</si>
  <si>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</si>
  <si>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</si>
  <si>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</si>
  <si>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</si>
  <si>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</si>
  <si>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</si>
  <si>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</si>
  <si>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</si>
  <si>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</si>
  <si>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</si>
  <si>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</si>
  <si>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</si>
  <si>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</si>
  <si>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</si>
  <si>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</si>
  <si>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</si>
  <si>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</si>
  <si>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</si>
  <si>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</si>
  <si>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</si>
  <si>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</si>
  <si>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</si>
  <si>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</si>
  <si>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</si>
  <si>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</si>
  <si>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</si>
  <si>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</si>
  <si>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</si>
  <si>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</si>
  <si>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</si>
  <si>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</si>
  <si>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</si>
  <si>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</si>
  <si>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</si>
  <si>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</si>
  <si>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</si>
  <si>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</si>
  <si>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</si>
  <si>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</si>
  <si>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</si>
  <si>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</si>
  <si>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</si>
  <si>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</si>
  <si>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</si>
  <si>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</si>
  <si>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</si>
  <si>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</si>
  <si>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</si>
  <si>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</si>
  <si>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</si>
  <si>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</si>
  <si>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</si>
  <si>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</si>
  <si>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</si>
  <si>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</si>
  <si>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</si>
  <si>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</si>
  <si>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</si>
  <si>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</si>
  <si>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</si>
  <si>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</si>
  <si>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</si>
  <si>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</si>
  <si>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</si>
  <si>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</si>
  <si>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</si>
  <si>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</si>
  <si>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</si>
  <si>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</si>
  <si>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</si>
  <si>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</si>
  <si>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</si>
  <si>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</si>
  <si>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</si>
  <si>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</si>
  <si>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</si>
  <si>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</si>
  <si>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</si>
  <si>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</si>
  <si>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</si>
  <si>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</si>
  <si>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</si>
  <si>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</si>
  <si>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</si>
  <si>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</si>
  <si>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</si>
  <si>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</si>
  <si>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</si>
  <si>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</si>
  <si>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</si>
  <si>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</si>
  <si>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</si>
  <si>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</si>
  <si>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</si>
  <si>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</si>
  <si>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</si>
  <si>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</si>
  <si>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</si>
  <si>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</si>
  <si>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</si>
  <si>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</si>
  <si>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</si>
  <si>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</si>
  <si>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</si>
  <si>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</si>
  <si>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</si>
  <si>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</si>
  <si>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</si>
  <si>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</si>
  <si>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</si>
  <si>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</si>
  <si>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</si>
  <si>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</si>
  <si>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</si>
  <si>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</si>
  <si>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</si>
  <si>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</si>
  <si>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</si>
  <si>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</si>
  <si>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</si>
  <si>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</si>
  <si>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</si>
  <si>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</si>
  <si>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</si>
  <si>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</si>
  <si>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</si>
  <si>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</si>
  <si>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</si>
  <si>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</si>
  <si>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</si>
  <si>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</si>
  <si>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</si>
  <si>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</si>
  <si>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</si>
  <si>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</si>
  <si>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</si>
  <si>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</si>
  <si>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</si>
  <si>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</si>
  <si>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</si>
  <si>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</si>
  <si>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</si>
  <si>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</si>
  <si>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</si>
  <si>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</si>
  <si>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</si>
  <si>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</si>
  <si>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</si>
  <si>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</si>
  <si>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</si>
  <si>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</si>
  <si>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</si>
  <si>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</si>
  <si>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</si>
  <si>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</si>
  <si>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</si>
  <si>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</si>
  <si>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</si>
  <si>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</si>
  <si>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</si>
  <si>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</si>
  <si>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</si>
  <si>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</si>
  <si>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</si>
  <si>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</si>
  <si>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</si>
  <si>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</si>
  <si>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</si>
  <si>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</si>
  <si>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</si>
  <si>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</si>
  <si>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</si>
  <si>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</si>
  <si>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</si>
  <si>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</si>
  <si>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</si>
  <si>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</si>
  <si>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</si>
  <si>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</si>
  <si>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</si>
  <si>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</si>
  <si>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</si>
  <si>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</si>
  <si>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</si>
  <si>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</si>
  <si>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</si>
  <si>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</si>
  <si>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</si>
  <si>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</si>
  <si>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</si>
  <si>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</si>
  <si>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</si>
  <si>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</si>
  <si>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</si>
  <si>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</si>
  <si>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</si>
  <si>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</si>
  <si>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</si>
  <si>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</si>
  <si>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</si>
  <si>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</si>
  <si>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</si>
  <si>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</si>
  <si>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</si>
  <si>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</si>
  <si>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</si>
  <si>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</si>
  <si>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</si>
  <si>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</si>
  <si>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</si>
  <si>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</si>
  <si>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</si>
  <si>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</si>
  <si>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</si>
  <si>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</si>
  <si>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</si>
  <si>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</si>
  <si>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</si>
  <si>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</si>
  <si>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</si>
  <si>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</si>
  <si>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</si>
  <si>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</si>
  <si>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</si>
  <si>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</si>
  <si>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</si>
  <si>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</si>
  <si>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</si>
  <si>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</si>
  <si>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</si>
  <si>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</si>
  <si>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</si>
  <si>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</si>
  <si>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</si>
  <si>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</si>
  <si>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</si>
  <si>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</si>
  <si>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</si>
  <si>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</si>
  <si>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</si>
  <si>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</si>
  <si>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</si>
  <si>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</si>
  <si>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</si>
  <si>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</si>
  <si>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</si>
  <si>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</si>
  <si>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</si>
  <si>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</si>
  <si>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</si>
  <si>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</si>
  <si>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</si>
  <si>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</si>
  <si>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</si>
  <si>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</si>
  <si>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</si>
  <si>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</si>
  <si>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</si>
  <si>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</si>
  <si>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</si>
  <si>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</si>
  <si>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</si>
  <si>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</si>
  <si>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</si>
  <si>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</si>
  <si>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</si>
  <si>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</si>
  <si>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</si>
  <si>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</si>
  <si>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</si>
  <si>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</si>
  <si>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</si>
  <si>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</si>
  <si>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</si>
  <si>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</si>
  <si>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</si>
  <si>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</si>
  <si>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</si>
  <si>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</si>
  <si>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</si>
  <si>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</si>
  <si>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</si>
  <si>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</si>
  <si>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</si>
  <si>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</si>
  <si>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</si>
  <si>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</si>
  <si>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</si>
  <si>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</si>
  <si>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</si>
  <si>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</si>
  <si>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</si>
  <si>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</si>
  <si>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</si>
  <si>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</si>
  <si>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</si>
  <si>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</si>
  <si>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</si>
  <si>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</si>
  <si>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</si>
  <si>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</si>
  <si>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</si>
  <si>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</si>
  <si>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</si>
  <si>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</si>
  <si>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</si>
  <si>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</si>
  <si>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</si>
  <si>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</si>
  <si>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</si>
  <si>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</si>
  <si>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</si>
  <si>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</si>
  <si>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</si>
  <si>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</si>
  <si>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</si>
  <si>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</si>
  <si>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</si>
  <si>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</si>
  <si>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</si>
  <si>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</si>
  <si>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</si>
  <si>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</si>
  <si>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</si>
  <si>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</si>
  <si>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</si>
  <si>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</si>
  <si>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</si>
  <si>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</si>
  <si>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</si>
  <si>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</si>
  <si>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</si>
  <si>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</si>
  <si>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</si>
  <si>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</si>
  <si>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</si>
  <si>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</si>
  <si>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</si>
  <si>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</si>
  <si>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</si>
  <si>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</si>
  <si>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</si>
  <si>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</si>
  <si>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</si>
  <si>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</si>
  <si>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</si>
  <si>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</si>
  <si>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</si>
  <si>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</si>
  <si>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</si>
  <si>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</si>
  <si>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</si>
  <si>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</si>
  <si>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</si>
  <si>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</si>
  <si>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</si>
  <si>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</si>
  <si>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</si>
  <si>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</si>
  <si>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</si>
  <si>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</si>
  <si>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</si>
  <si>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</si>
  <si>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</si>
  <si>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</si>
  <si>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</si>
  <si>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</si>
  <si>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</si>
  <si>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</si>
  <si>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</si>
  <si>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</si>
  <si>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</si>
  <si>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</si>
  <si>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</si>
  <si>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</si>
  <si>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</si>
  <si>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</si>
  <si>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</si>
  <si>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</si>
  <si>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</si>
  <si>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</si>
  <si>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</si>
  <si>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</si>
  <si>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</si>
  <si>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</si>
  <si>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</si>
  <si>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</si>
  <si>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</si>
  <si>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</si>
  <si>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</si>
  <si>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</si>
  <si>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</si>
  <si>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</si>
  <si>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</si>
  <si>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</si>
  <si>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</si>
  <si>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</si>
  <si>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</si>
  <si>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</si>
  <si>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</si>
  <si>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</si>
  <si>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</si>
  <si>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</si>
  <si>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</si>
  <si>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</si>
  <si>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</si>
  <si>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</si>
  <si>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</si>
  <si>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</si>
  <si>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</si>
  <si>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</si>
  <si>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</si>
  <si>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</si>
  <si>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</si>
  <si>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</si>
  <si>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</si>
  <si>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</si>
  <si>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</si>
  <si>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</si>
  <si>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</si>
  <si>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</si>
  <si>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</si>
  <si>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</si>
  <si>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</si>
  <si>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</si>
  <si>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</si>
  <si>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</si>
  <si>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</si>
  <si>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</si>
  <si>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</si>
  <si>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</si>
  <si>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</si>
  <si>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</si>
  <si>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</si>
  <si>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</si>
  <si>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</si>
  <si>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</si>
  <si>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</si>
  <si>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</si>
  <si>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</si>
  <si>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</si>
  <si>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</si>
  <si>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</si>
  <si>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</si>
  <si>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</si>
  <si>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</si>
  <si>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</si>
  <si>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</si>
  <si>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</si>
  <si>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</si>
  <si>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</si>
  <si>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</si>
  <si>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</si>
  <si>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</si>
  <si>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</si>
  <si>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</si>
  <si>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</si>
  <si>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</si>
  <si>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</si>
  <si>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</si>
  <si>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</si>
  <si>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</si>
  <si>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</si>
  <si>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</si>
  <si>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</si>
  <si>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</si>
  <si>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</si>
  <si>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</si>
  <si>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</si>
  <si>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</si>
  <si>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</si>
  <si>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</si>
  <si>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</si>
  <si>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</si>
  <si>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</si>
  <si>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</si>
  <si>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</si>
  <si>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</si>
  <si>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</si>
  <si>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</si>
  <si>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</si>
  <si>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</si>
  <si>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</si>
  <si>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</si>
  <si>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</si>
  <si>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</si>
  <si>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</si>
  <si>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</si>
  <si>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</si>
  <si>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</si>
  <si>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</si>
  <si>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</si>
  <si>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</si>
  <si>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</si>
  <si>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</si>
  <si>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</si>
  <si>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</si>
  <si>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</si>
  <si>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</si>
  <si>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</si>
  <si>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</si>
  <si>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</si>
  <si>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</si>
  <si>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</si>
  <si>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</si>
  <si>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</si>
  <si>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</si>
  <si>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</si>
  <si>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</si>
  <si>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</si>
  <si>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</si>
  <si>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</si>
  <si>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</si>
  <si>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</si>
  <si>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</si>
  <si>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</si>
  <si>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</si>
  <si>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</si>
  <si>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</si>
  <si>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</si>
  <si>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</si>
  <si>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</si>
  <si>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</si>
  <si>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</si>
  <si>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</si>
  <si>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</si>
  <si>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</si>
  <si>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</si>
  <si>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</si>
  <si>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</si>
  <si>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</si>
  <si>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</si>
  <si>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</si>
  <si>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</si>
  <si>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</si>
  <si>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</si>
  <si>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</si>
  <si>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</si>
  <si>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</si>
  <si>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</si>
  <si>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</si>
  <si>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</si>
  <si>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</si>
  <si>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</si>
  <si>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</si>
  <si>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</si>
  <si>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</si>
  <si>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</si>
  <si>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</si>
  <si>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</si>
  <si>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</si>
  <si>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</si>
  <si>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</si>
  <si>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</si>
  <si>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</si>
  <si>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</si>
  <si>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</si>
  <si>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</si>
  <si>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</si>
  <si>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</si>
  <si>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</si>
  <si>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</si>
  <si>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</si>
  <si>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</si>
  <si>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</si>
  <si>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</si>
  <si>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</si>
  <si>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</si>
  <si>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</si>
  <si>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</si>
  <si>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</si>
  <si>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</si>
  <si>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</si>
  <si>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</si>
  <si>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</si>
  <si>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</si>
  <si>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</si>
  <si>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</si>
  <si>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</si>
  <si>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</si>
  <si>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</si>
  <si>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</si>
  <si>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</si>
  <si>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</si>
  <si>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</si>
  <si>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</si>
  <si>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</si>
  <si>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</si>
  <si>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</si>
  <si>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</si>
  <si>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</si>
  <si>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</si>
  <si>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</si>
  <si>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</si>
  <si>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</si>
  <si>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</si>
  <si>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</si>
  <si>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</si>
  <si>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</si>
  <si>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</si>
  <si>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</si>
  <si>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</si>
  <si>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</si>
  <si>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</si>
  <si>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</si>
  <si>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</si>
  <si>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</si>
  <si>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</si>
  <si>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</si>
  <si>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</si>
  <si>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</si>
  <si>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</si>
  <si>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</si>
  <si>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</si>
  <si>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</si>
  <si>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</si>
  <si>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</si>
  <si>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</si>
  <si>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</si>
  <si>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</si>
  <si>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</si>
  <si>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</si>
  <si>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</si>
  <si>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</si>
  <si>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</si>
  <si>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</si>
  <si>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</si>
  <si>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</si>
  <si>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</si>
  <si>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</si>
  <si>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</si>
  <si>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</si>
  <si>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</si>
  <si>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</si>
  <si>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</si>
  <si>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</si>
  <si>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</si>
  <si>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</si>
  <si>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</si>
  <si>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</si>
  <si>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</si>
  <si>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</si>
  <si>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</si>
  <si>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</si>
  <si>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</si>
  <si>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</si>
  <si>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</si>
  <si>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</si>
  <si>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</si>
  <si>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</si>
  <si>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</si>
  <si>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</si>
  <si>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</si>
  <si>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</si>
  <si>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</si>
  <si>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</si>
  <si>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</si>
  <si>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</si>
  <si>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</si>
  <si>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</si>
  <si>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</si>
  <si>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</si>
  <si>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</si>
  <si>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</si>
  <si>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</si>
  <si>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</si>
  <si>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</si>
  <si>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</si>
  <si>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</si>
  <si>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</si>
  <si>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</si>
  <si>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</si>
  <si>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</si>
  <si>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</si>
  <si>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</si>
  <si>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</si>
  <si>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</si>
  <si>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</si>
  <si>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</si>
  <si>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</si>
  <si>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</si>
  <si>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</si>
  <si>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</si>
  <si>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</si>
  <si>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</si>
  <si>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</si>
  <si>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</si>
  <si>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</si>
  <si>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</si>
  <si>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</si>
  <si>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</si>
  <si>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</si>
  <si>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</si>
  <si>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</si>
  <si>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</si>
  <si>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</si>
  <si>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</si>
  <si>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</si>
  <si>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</si>
  <si>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</si>
  <si>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</si>
  <si>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</si>
  <si>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</si>
  <si>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</si>
  <si>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</si>
  <si>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</si>
  <si>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</si>
  <si>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</si>
  <si>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</si>
  <si>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</si>
  <si>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</si>
  <si>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</si>
  <si>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</si>
  <si>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</si>
  <si>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</si>
  <si>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</si>
  <si>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</si>
  <si>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</si>
  <si>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</si>
  <si>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</si>
  <si>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</si>
  <si>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</si>
  <si>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</si>
  <si>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</si>
  <si>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</si>
  <si>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</si>
  <si>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</si>
  <si>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</si>
  <si>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</si>
  <si>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</si>
  <si>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</si>
  <si>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</si>
  <si>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</si>
  <si>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</si>
  <si>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</si>
  <si>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</si>
  <si>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</si>
  <si>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</si>
  <si>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</si>
  <si>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</si>
  <si>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</si>
  <si>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</si>
  <si>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</si>
  <si>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</si>
  <si>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</si>
  <si>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</si>
  <si>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</si>
  <si>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</si>
  <si>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</si>
  <si>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</si>
  <si>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</si>
  <si>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</si>
  <si>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</si>
  <si>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</si>
  <si>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</si>
  <si>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</si>
  <si>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</si>
  <si>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</si>
  <si>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</si>
  <si>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</si>
  <si>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</si>
  <si>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</si>
  <si>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</si>
  <si>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</si>
  <si>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</si>
  <si>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</si>
  <si>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</si>
  <si>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</si>
  <si>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</si>
  <si>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</si>
  <si>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</si>
  <si>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</si>
  <si>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</si>
  <si>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</si>
  <si>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</si>
  <si>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</si>
  <si>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</si>
  <si>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</si>
  <si>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</si>
  <si>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</si>
  <si>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</si>
  <si>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</si>
  <si>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</si>
  <si>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</si>
  <si>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</si>
  <si>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</si>
  <si>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</si>
  <si>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</si>
  <si>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</si>
  <si>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</si>
  <si>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</si>
  <si>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</si>
  <si>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</si>
  <si>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</si>
  <si>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</si>
  <si>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</si>
  <si>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</si>
  <si>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</si>
  <si>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</si>
  <si>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</si>
  <si>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</si>
  <si>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</si>
  <si>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</si>
  <si>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</si>
  <si>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</si>
  <si>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</si>
  <si>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</si>
  <si>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</si>
  <si>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</si>
  <si>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</si>
  <si>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</si>
  <si>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</si>
  <si>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</si>
  <si>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</si>
  <si>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</si>
  <si>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</si>
  <si>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</si>
  <si>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</si>
  <si>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</si>
  <si>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</si>
  <si>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</si>
  <si>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</si>
  <si>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</si>
  <si>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</si>
  <si>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</si>
  <si>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</si>
  <si>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</si>
  <si>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</si>
  <si>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</si>
  <si>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</si>
  <si>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</si>
  <si>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</si>
  <si>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</si>
  <si>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</si>
  <si>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</si>
  <si>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</si>
  <si>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</si>
  <si>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</si>
  <si>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</si>
  <si>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</si>
  <si>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</si>
  <si>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</si>
  <si>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</si>
  <si>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</si>
  <si>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</si>
  <si>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</si>
  <si>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</si>
  <si>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</si>
  <si>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</si>
  <si>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</si>
  <si>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</si>
  <si>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</si>
  <si>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</si>
  <si>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</si>
  <si>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</si>
  <si>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</si>
  <si>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</si>
  <si>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</si>
  <si>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</si>
  <si>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</si>
  <si>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</si>
  <si>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</si>
  <si>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</si>
  <si>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</si>
  <si>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</si>
  <si>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</si>
  <si>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</si>
  <si>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</si>
  <si>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</si>
  <si>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</si>
  <si>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</si>
  <si>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</si>
  <si>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</si>
  <si>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</si>
  <si>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</si>
  <si>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</si>
  <si>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</si>
  <si>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</si>
  <si>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</si>
  <si>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</si>
  <si>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</si>
  <si>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</si>
  <si>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</si>
  <si>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</si>
  <si>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</si>
  <si>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</si>
  <si>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</si>
  <si>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</si>
  <si>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</si>
  <si>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</si>
  <si>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</si>
  <si>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</si>
  <si>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</si>
  <si>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</si>
  <si>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</si>
  <si>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</si>
  <si>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</si>
  <si>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</si>
  <si>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</si>
  <si>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</si>
  <si>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</si>
  <si>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</si>
  <si>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</si>
  <si>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</si>
  <si>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</si>
  <si>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</si>
  <si>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</si>
  <si>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</si>
  <si>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</si>
  <si>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</si>
  <si>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</si>
  <si>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</si>
  <si>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</si>
  <si>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</si>
  <si>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</si>
  <si>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</si>
  <si>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</si>
  <si>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</si>
  <si>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</si>
  <si>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</si>
  <si>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</si>
  <si>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</si>
  <si>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</si>
  <si>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</si>
  <si>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</si>
  <si>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</si>
  <si>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</si>
  <si>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</si>
  <si>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</si>
  <si>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</si>
  <si>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</si>
  <si>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</si>
  <si>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</si>
  <si>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</si>
  <si>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</si>
  <si>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</si>
  <si>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</si>
  <si>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</si>
  <si>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</si>
  <si>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</si>
  <si>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</si>
  <si>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</si>
  <si>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</si>
  <si>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</si>
  <si>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</si>
  <si>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</si>
  <si>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</si>
  <si>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</si>
  <si>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</si>
  <si>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</si>
  <si>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</si>
  <si>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</si>
  <si>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</si>
  <si>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</si>
  <si>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</si>
  <si>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</si>
  <si>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</si>
  <si>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</si>
  <si>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</si>
  <si>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</si>
  <si>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</si>
  <si>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</si>
  <si>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</si>
  <si>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</si>
  <si>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</si>
  <si>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</si>
  <si>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</si>
  <si>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</si>
  <si>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</si>
  <si>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</si>
  <si>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</si>
  <si>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</si>
  <si>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</si>
  <si>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</si>
  <si>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</si>
  <si>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</si>
  <si>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</si>
  <si>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</si>
  <si>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</si>
  <si>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</si>
  <si>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</si>
  <si>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</si>
  <si>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</si>
  <si>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</si>
  <si>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</si>
  <si>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</si>
  <si>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</si>
  <si>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</si>
  <si>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</si>
  <si>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</si>
  <si>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</si>
  <si>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</si>
  <si>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</si>
  <si>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</si>
  <si>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</si>
  <si>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</si>
  <si>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</si>
  <si>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</si>
  <si>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</si>
  <si>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</si>
  <si>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</si>
  <si>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</si>
  <si>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</si>
  <si>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</si>
  <si>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</si>
  <si>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</si>
  <si>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</si>
  <si>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</si>
  <si>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</si>
  <si>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</si>
  <si>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</si>
  <si>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</si>
  <si>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</si>
  <si>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</si>
  <si>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</si>
  <si>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</si>
  <si>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</si>
  <si>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</si>
  <si>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</si>
  <si>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</si>
  <si>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</si>
  <si>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</si>
  <si>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</si>
  <si>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</si>
  <si>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</si>
  <si>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</si>
  <si>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</si>
  <si>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</si>
  <si>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</si>
  <si>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</si>
  <si>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</si>
  <si>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</si>
  <si>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</si>
  <si>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</si>
  <si>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</si>
  <si>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</si>
  <si>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</si>
  <si>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</si>
  <si>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</si>
  <si>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</si>
  <si>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</si>
  <si>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</si>
  <si>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</si>
  <si>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</si>
  <si>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</si>
  <si>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</si>
  <si>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</si>
  <si>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</si>
  <si>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</si>
  <si>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</si>
  <si>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</si>
  <si>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</si>
  <si>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</si>
  <si>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</si>
  <si>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</si>
  <si>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</si>
  <si>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</si>
  <si>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</si>
  <si>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</si>
  <si>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</si>
  <si>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</si>
  <si>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</si>
  <si>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</si>
  <si>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</si>
  <si>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</si>
  <si>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</si>
  <si>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</si>
  <si>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</si>
  <si>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</si>
  <si>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</si>
  <si>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</si>
  <si>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</si>
  <si>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</si>
  <si>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</si>
  <si>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</si>
  <si>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</si>
  <si>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</si>
  <si>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</si>
  <si>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</si>
  <si>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</si>
  <si>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</si>
  <si>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</si>
  <si>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</si>
  <si>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</si>
  <si>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</si>
  <si>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</si>
  <si>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</si>
  <si>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</si>
  <si>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</si>
  <si>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</si>
  <si>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</si>
  <si>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</si>
  <si>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</si>
  <si>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</si>
  <si>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</si>
  <si>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</si>
  <si>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</si>
  <si>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</si>
  <si>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</si>
  <si>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</si>
  <si>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</si>
  <si>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</si>
  <si>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</si>
  <si>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</si>
  <si>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</si>
  <si>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</si>
  <si>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</si>
  <si>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</si>
  <si>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</si>
  <si>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</si>
  <si>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</si>
  <si>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</si>
  <si>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</si>
  <si>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</si>
  <si>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</si>
  <si>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</si>
  <si>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</si>
  <si>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</si>
  <si>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</si>
  <si>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</si>
  <si>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</si>
  <si>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</si>
  <si>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</si>
  <si>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</si>
  <si>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</si>
  <si>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</si>
  <si>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</si>
  <si>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</si>
  <si>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</si>
  <si>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</si>
  <si>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</si>
  <si>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</si>
  <si>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</si>
  <si>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</si>
  <si>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</si>
  <si>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</si>
  <si>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</si>
  <si>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</si>
  <si>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</si>
  <si>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</si>
  <si>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</si>
  <si>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</si>
  <si>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</si>
  <si>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</si>
  <si>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</si>
  <si>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</si>
  <si>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</si>
  <si>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</si>
  <si>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</si>
  <si>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</si>
  <si>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</si>
  <si>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</si>
  <si>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</si>
  <si>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</si>
  <si>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</si>
  <si>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</si>
  <si>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</si>
  <si>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</si>
  <si>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</si>
  <si>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</si>
  <si>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</si>
  <si>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</si>
  <si>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</si>
  <si>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</si>
  <si>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</si>
  <si>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</si>
  <si>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</si>
  <si>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</si>
  <si>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</si>
  <si>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</si>
  <si>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</si>
  <si>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</si>
  <si>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</si>
  <si>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</si>
  <si>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</si>
  <si>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</si>
  <si>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</si>
  <si>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</si>
  <si>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</si>
  <si>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</si>
  <si>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</si>
  <si>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</si>
  <si>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</si>
  <si>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</si>
  <si>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</si>
  <si>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</si>
  <si>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</si>
  <si>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</si>
  <si>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</si>
  <si>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</si>
  <si>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</si>
  <si>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</si>
  <si>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</si>
  <si>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</si>
  <si>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</si>
  <si>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</si>
  <si>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</si>
  <si>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</si>
  <si>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</si>
  <si>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</si>
  <si>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</si>
  <si>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</si>
  <si>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</si>
  <si>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</si>
  <si>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</si>
  <si>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</si>
  <si>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</si>
  <si>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</si>
  <si>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</si>
  <si>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</si>
  <si>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</si>
  <si>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</si>
  <si>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</si>
  <si>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</si>
  <si>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</si>
  <si>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</si>
  <si>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</si>
  <si>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</si>
  <si>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</si>
  <si>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</si>
  <si>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</si>
  <si>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</si>
  <si>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</si>
  <si>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</si>
  <si>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</si>
  <si>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</si>
  <si>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</si>
  <si>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</si>
  <si>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</si>
  <si>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</si>
  <si>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</si>
  <si>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</si>
  <si>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</si>
  <si>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</si>
  <si>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</si>
  <si>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</si>
  <si>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</si>
  <si>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</si>
  <si>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</si>
  <si>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</si>
  <si>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</si>
  <si>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</si>
  <si>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</si>
  <si>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</si>
  <si>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</si>
  <si>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</si>
  <si>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</si>
  <si>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</si>
  <si>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</si>
  <si>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</si>
  <si>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</si>
  <si>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</si>
  <si>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</si>
  <si>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</si>
  <si>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</si>
  <si>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</si>
  <si>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</si>
  <si>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</si>
  <si>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</si>
  <si>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</si>
  <si>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</si>
  <si>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</si>
  <si>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</si>
  <si>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</si>
  <si>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</si>
  <si>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</si>
  <si>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</si>
  <si>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</si>
  <si>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</si>
  <si>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</si>
  <si>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</si>
  <si>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</si>
  <si>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</si>
  <si>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</si>
  <si>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</si>
  <si>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</si>
  <si>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</si>
  <si>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</si>
  <si>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</si>
  <si>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</si>
  <si>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</si>
  <si>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</si>
  <si>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</si>
  <si>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</si>
  <si>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</si>
  <si>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</si>
  <si>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</si>
  <si>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</si>
  <si>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</si>
  <si>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</si>
  <si>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</si>
  <si>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</si>
  <si>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</si>
  <si>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</si>
  <si>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</si>
  <si>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</si>
  <si>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</si>
  <si>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</si>
  <si>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</si>
  <si>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</si>
  <si>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</si>
  <si>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</si>
  <si>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</si>
  <si>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</si>
  <si>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</si>
  <si>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</si>
  <si>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</si>
  <si>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</si>
  <si>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</si>
  <si>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</si>
  <si>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</si>
  <si>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</si>
  <si>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</si>
  <si>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</si>
  <si>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</si>
  <si>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</si>
  <si>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</si>
  <si>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</si>
  <si>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</si>
  <si>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</si>
  <si>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</si>
  <si>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</si>
  <si>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</si>
  <si>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</si>
  <si>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</si>
  <si>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</si>
  <si>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</si>
  <si>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</si>
  <si>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</si>
  <si>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</si>
  <si>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</si>
  <si>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</si>
  <si>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</si>
  <si>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</si>
  <si>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</si>
  <si>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</si>
  <si>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</si>
  <si>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</si>
  <si>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</si>
  <si>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</si>
  <si>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</si>
  <si>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</si>
  <si>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</si>
  <si>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</si>
  <si>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</si>
  <si>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</si>
  <si>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</si>
  <si>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</si>
  <si>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</si>
  <si>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</si>
  <si>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</si>
  <si>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</si>
  <si>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</si>
  <si>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</si>
  <si>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</si>
  <si>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</si>
  <si>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</si>
  <si>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</si>
  <si>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</si>
  <si>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</si>
  <si>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</si>
  <si>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</si>
  <si>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</si>
  <si>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</si>
  <si>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</si>
  <si>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</si>
  <si>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</si>
  <si>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</si>
  <si>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</si>
  <si>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</si>
  <si>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</si>
  <si>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</si>
  <si>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</si>
  <si>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</si>
  <si>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</si>
  <si>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</si>
  <si>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</si>
  <si>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</si>
  <si>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</si>
  <si>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</si>
  <si>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</si>
  <si>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</si>
  <si>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</si>
  <si>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</si>
  <si>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</si>
  <si>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</si>
  <si>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</si>
  <si>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</si>
  <si>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</si>
  <si>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</si>
  <si>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</si>
  <si>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</si>
  <si>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</si>
  <si>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</si>
  <si>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</si>
  <si>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</si>
  <si>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</si>
  <si>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</si>
  <si>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</si>
  <si>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</si>
  <si>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</si>
  <si>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</si>
  <si>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</si>
  <si>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</si>
  <si>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</si>
  <si>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</si>
  <si>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</si>
  <si>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</si>
  <si>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</si>
  <si>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</si>
  <si>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</si>
  <si>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</si>
  <si>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</si>
  <si>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</si>
  <si>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</si>
  <si>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</si>
  <si>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</si>
  <si>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</si>
  <si>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</si>
  <si>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</si>
  <si>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</si>
  <si>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</si>
  <si>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</si>
  <si>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</si>
  <si>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</si>
  <si>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</si>
  <si>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</si>
  <si>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</si>
  <si>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</si>
  <si>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</si>
  <si>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</si>
  <si>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</si>
  <si>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</si>
  <si>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</si>
  <si>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</si>
  <si>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</si>
  <si>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</si>
  <si>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</si>
  <si>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</si>
  <si>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</si>
  <si>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</si>
  <si>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</si>
  <si>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</si>
  <si>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</si>
  <si>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</si>
  <si>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</si>
  <si>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</si>
  <si>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</si>
  <si>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</si>
  <si>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</si>
  <si>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</si>
  <si>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</si>
  <si>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</si>
  <si>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</si>
  <si>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</si>
  <si>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</si>
  <si>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</si>
  <si>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</si>
  <si>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</si>
  <si>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</si>
  <si>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</si>
  <si>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</si>
  <si>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</si>
  <si>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</si>
  <si>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</si>
  <si>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</si>
  <si>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</si>
  <si>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</si>
  <si>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</si>
  <si>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</si>
  <si>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</si>
  <si>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</si>
  <si>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</si>
  <si>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</si>
  <si>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</si>
  <si>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</si>
  <si>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</si>
  <si>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</si>
  <si>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</si>
  <si>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</si>
  <si>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</si>
  <si>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</si>
  <si>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</si>
  <si>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</si>
  <si>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</si>
  <si>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</si>
  <si>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</si>
  <si>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</si>
  <si>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</si>
  <si>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</si>
  <si>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</si>
  <si>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</si>
  <si>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</si>
  <si>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</si>
  <si>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</si>
  <si>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</si>
  <si>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</si>
  <si>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</si>
  <si>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</si>
  <si>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</si>
  <si>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</si>
  <si>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</si>
  <si>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</si>
  <si>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</si>
  <si>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</si>
  <si>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</si>
  <si>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</si>
  <si>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</si>
  <si>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</si>
  <si>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</si>
  <si>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</si>
  <si>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</si>
  <si>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</si>
  <si>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</si>
  <si>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</si>
  <si>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</si>
  <si>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</si>
  <si>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</si>
  <si>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</si>
  <si>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</si>
  <si>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</si>
  <si>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</si>
  <si>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</si>
  <si>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</si>
  <si>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</si>
  <si>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</si>
  <si>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</si>
  <si>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</si>
  <si>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</si>
  <si>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</si>
  <si>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</si>
  <si>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</si>
  <si>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</si>
  <si>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</si>
  <si>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</si>
  <si>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</si>
  <si>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</si>
  <si>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</si>
  <si>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</si>
  <si>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</si>
  <si>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</si>
  <si>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</si>
  <si>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</si>
  <si>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</si>
  <si>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</si>
  <si>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</si>
  <si>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</si>
  <si>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</si>
  <si>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</si>
  <si>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</si>
  <si>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</si>
  <si>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</si>
  <si>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</si>
  <si>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</si>
  <si>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</si>
  <si>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</si>
  <si>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</si>
  <si>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</si>
  <si>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</si>
  <si>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</si>
  <si>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</si>
  <si>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</si>
  <si>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</si>
  <si>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</si>
  <si>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</si>
  <si>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</si>
  <si>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</si>
  <si>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</si>
  <si>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</si>
  <si>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</si>
  <si>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</si>
  <si>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</si>
  <si>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</si>
  <si>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</si>
  <si>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</si>
  <si>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</si>
  <si>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</si>
  <si>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</si>
  <si>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</si>
  <si>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</si>
  <si>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</si>
  <si>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</si>
  <si>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</si>
  <si>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</si>
  <si>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</si>
  <si>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</si>
  <si>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</si>
  <si>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</si>
  <si>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</si>
  <si>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</si>
  <si>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</si>
  <si>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</si>
  <si>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</si>
  <si>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</si>
  <si>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</si>
  <si>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</si>
  <si>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</si>
  <si>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</si>
  <si>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</si>
  <si>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</si>
  <si>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</si>
  <si>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</si>
  <si>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</si>
  <si>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</si>
  <si>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</si>
  <si>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</si>
  <si>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</si>
  <si>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</si>
  <si>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</si>
  <si>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</si>
  <si>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</si>
  <si>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</si>
  <si>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</si>
  <si>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</si>
  <si>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</si>
  <si>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</si>
  <si>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</si>
  <si>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</si>
  <si>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</si>
  <si>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</si>
  <si>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</si>
  <si>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</si>
  <si>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</si>
  <si>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</si>
  <si>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</si>
  <si>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</si>
  <si>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</si>
  <si>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</si>
  <si>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</si>
  <si>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</si>
  <si>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</si>
  <si>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</si>
  <si>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</si>
  <si>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</si>
  <si>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</si>
  <si>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</si>
  <si>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</si>
  <si>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</si>
  <si>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</si>
  <si>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</si>
  <si>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</si>
  <si>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</si>
  <si>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</si>
  <si>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</si>
  <si>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</si>
  <si>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</si>
  <si>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</si>
  <si>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</si>
  <si>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</si>
  <si>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</si>
  <si>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</si>
  <si>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</si>
  <si>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</si>
  <si>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</si>
  <si>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</si>
  <si>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</si>
  <si>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</si>
  <si>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</si>
  <si>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</si>
  <si>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</si>
  <si>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</si>
  <si>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</si>
  <si>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</si>
  <si>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</si>
  <si>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</si>
  <si>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</si>
  <si>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</si>
  <si>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</si>
  <si>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</si>
  <si>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</si>
  <si>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</si>
  <si>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</si>
  <si>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</si>
  <si>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</si>
  <si>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</si>
  <si>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</si>
  <si>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</si>
  <si>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</si>
  <si>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</si>
  <si>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</si>
  <si>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</si>
  <si>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</si>
  <si>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</si>
  <si>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</si>
  <si>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</si>
  <si>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</si>
  <si>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</si>
  <si>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</si>
  <si>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</si>
  <si>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</si>
  <si>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</si>
  <si>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</si>
  <si>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</si>
  <si>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</si>
  <si>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</si>
  <si>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</si>
  <si>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</si>
  <si>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</si>
  <si>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</si>
  <si>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</si>
  <si>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</si>
  <si>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</si>
  <si>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</si>
  <si>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</si>
  <si>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</si>
  <si>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</si>
  <si>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</si>
  <si>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</si>
  <si>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</si>
  <si>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</si>
  <si>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</si>
  <si>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</si>
  <si>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</si>
  <si>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</si>
  <si>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</si>
  <si>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</si>
  <si>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</si>
  <si>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</si>
  <si>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</si>
  <si>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</si>
  <si>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</si>
  <si>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</si>
  <si>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</si>
  <si>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</si>
  <si>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</si>
  <si>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</si>
  <si>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</si>
  <si>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</si>
  <si>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</si>
  <si>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</si>
  <si>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</si>
  <si>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</si>
  <si>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</si>
  <si>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</si>
  <si>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</si>
  <si>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</si>
  <si>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</si>
  <si>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</si>
  <si>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</si>
  <si>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</si>
  <si>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</si>
  <si>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</si>
  <si>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</si>
  <si>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</si>
  <si>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</si>
  <si>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</si>
  <si>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</si>
  <si>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</si>
  <si>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</si>
  <si>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</si>
  <si>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</si>
  <si>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</si>
  <si>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</si>
  <si>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</si>
  <si>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</si>
  <si>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</si>
  <si>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</si>
  <si>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</si>
  <si>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</si>
  <si>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</si>
  <si>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</si>
  <si>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</si>
  <si>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</si>
  <si>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</si>
  <si>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</si>
  <si>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</si>
  <si>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</si>
  <si>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</si>
  <si>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</si>
  <si>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</si>
  <si>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</si>
  <si>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</si>
  <si>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</si>
  <si>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</si>
  <si>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</si>
  <si>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</si>
  <si>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</si>
  <si>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</si>
  <si>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</si>
  <si>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</si>
  <si>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</si>
  <si>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</si>
  <si>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</si>
  <si>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</si>
  <si>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</si>
  <si>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</si>
  <si>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</si>
  <si>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</si>
  <si>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</si>
  <si>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</si>
  <si>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</si>
  <si>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</si>
  <si>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</si>
  <si>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</si>
  <si>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</si>
  <si>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</si>
  <si>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</si>
  <si>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</si>
  <si>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</si>
  <si>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</si>
  <si>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</si>
  <si>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</si>
  <si>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</si>
  <si>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</si>
  <si>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</si>
  <si>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</si>
  <si>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</si>
  <si>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</si>
  <si>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</si>
  <si>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</si>
  <si>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</si>
  <si>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</si>
  <si>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</si>
  <si>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</si>
  <si>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</si>
  <si>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</si>
  <si>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</si>
  <si>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</si>
  <si>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</si>
  <si>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</si>
  <si>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</si>
  <si>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</si>
  <si>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</si>
  <si>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</si>
  <si>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</si>
  <si>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</si>
  <si>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</si>
  <si>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</si>
  <si>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</si>
  <si>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</si>
  <si>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</si>
  <si>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</si>
  <si>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</si>
  <si>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</si>
  <si>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</si>
  <si>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</si>
  <si>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</si>
  <si>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</si>
  <si>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</si>
  <si>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</si>
  <si>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</si>
  <si>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</si>
  <si>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</si>
  <si>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</si>
  <si>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</si>
  <si>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</si>
  <si>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</si>
  <si>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</si>
  <si>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</si>
  <si>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</si>
  <si>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</si>
  <si>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</si>
  <si>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</si>
  <si>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</si>
  <si>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</si>
  <si>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</si>
  <si>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</si>
  <si>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</si>
  <si>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</si>
  <si>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</si>
  <si>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</si>
  <si>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</si>
  <si>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</si>
  <si>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</si>
  <si>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</si>
  <si>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</si>
  <si>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</si>
  <si>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</si>
  <si>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</si>
  <si>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</si>
  <si>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</si>
  <si>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</si>
  <si>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</si>
  <si>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</si>
  <si>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</si>
  <si>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</si>
  <si>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</si>
  <si>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</si>
  <si>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</si>
  <si>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</si>
  <si>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</si>
  <si>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</si>
  <si>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</si>
  <si>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</si>
  <si>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</si>
  <si>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</si>
  <si>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</si>
  <si>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</si>
  <si>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</si>
  <si>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</si>
  <si>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</si>
  <si>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</si>
  <si>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</si>
  <si>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</si>
  <si>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</si>
  <si>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</si>
  <si>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</si>
  <si>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</si>
  <si>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</si>
  <si>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</si>
  <si>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</si>
  <si>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</si>
  <si>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</si>
  <si>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</si>
  <si>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</si>
  <si>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</si>
  <si>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</si>
  <si>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</si>
  <si>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</si>
  <si>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</si>
  <si>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</si>
  <si>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</si>
  <si>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</si>
  <si>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</si>
  <si>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</si>
  <si>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</si>
  <si>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</si>
  <si>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</si>
  <si>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</si>
  <si>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</si>
  <si>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</si>
  <si>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</si>
  <si>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</si>
  <si>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</si>
  <si>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</si>
  <si>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</si>
  <si>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</si>
  <si>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</si>
  <si>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</si>
  <si>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</si>
  <si>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</si>
  <si>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</si>
  <si>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</si>
  <si>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</si>
  <si>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</si>
  <si>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</si>
  <si>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</si>
  <si>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</si>
  <si>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</si>
  <si>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</si>
  <si>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</si>
  <si>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</si>
  <si>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</si>
  <si>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</si>
  <si>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</si>
  <si>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</si>
  <si>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</si>
  <si>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</si>
  <si>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</si>
  <si>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</si>
  <si>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</si>
  <si>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</si>
  <si>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</si>
  <si>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</si>
  <si>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</si>
  <si>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</si>
  <si>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</si>
  <si>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</si>
  <si>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</si>
  <si>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</si>
  <si>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</si>
  <si>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</si>
  <si>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</si>
  <si>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</si>
  <si>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</si>
  <si>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</si>
  <si>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</si>
  <si>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</si>
  <si>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</si>
  <si>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</si>
  <si>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</si>
  <si>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</si>
  <si>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</si>
  <si>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</si>
  <si>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</si>
  <si>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</si>
  <si>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</si>
  <si>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</si>
  <si>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</si>
  <si>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</si>
  <si>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</si>
  <si>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</si>
  <si>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</si>
  <si>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</si>
  <si>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</si>
  <si>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</si>
  <si>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</si>
  <si>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</si>
  <si>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</si>
  <si>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</si>
  <si>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</si>
  <si>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</si>
  <si>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</si>
  <si>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</si>
  <si>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</si>
  <si>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</si>
  <si>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</si>
  <si>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</si>
  <si>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</si>
  <si>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</si>
  <si>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</si>
  <si>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</si>
  <si>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</si>
  <si>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</si>
  <si>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</si>
  <si>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</si>
  <si>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</si>
  <si>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</si>
  <si>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</si>
  <si>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</si>
  <si>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</si>
  <si>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</si>
  <si>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</si>
  <si>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</si>
  <si>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</si>
  <si>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</si>
  <si>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</si>
  <si>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</si>
  <si>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</si>
  <si>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</si>
  <si>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</si>
  <si>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</si>
  <si>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</si>
  <si>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</si>
  <si>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</si>
  <si>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</si>
  <si>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</si>
  <si>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</si>
  <si>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</si>
  <si>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</si>
  <si>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</si>
  <si>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</si>
  <si>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</si>
  <si>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</si>
  <si>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</si>
  <si>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</si>
  <si>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</si>
  <si>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</si>
  <si>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</si>
  <si>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</si>
  <si>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</si>
  <si>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</si>
  <si>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</si>
  <si>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</si>
  <si>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</si>
  <si>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</si>
  <si>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</si>
  <si>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</si>
  <si>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</si>
  <si>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</si>
  <si>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</si>
  <si>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</si>
  <si>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</si>
  <si>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</si>
  <si>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</si>
  <si>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</si>
  <si>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</si>
  <si>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</si>
  <si>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</si>
  <si>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</si>
  <si>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</si>
  <si>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</si>
  <si>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</si>
  <si>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</si>
  <si>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</si>
  <si>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</si>
  <si>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</si>
  <si>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</si>
  <si>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</si>
  <si>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</si>
  <si>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</si>
  <si>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</si>
  <si>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</si>
  <si>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</si>
  <si>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</si>
  <si>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</si>
  <si>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</si>
  <si>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</si>
  <si>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</si>
  <si>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</si>
  <si>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</si>
  <si>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</si>
  <si>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</si>
  <si>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</si>
  <si>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</si>
  <si>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</si>
  <si>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</si>
  <si>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</si>
  <si>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</si>
  <si>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</si>
  <si>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</si>
  <si>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</si>
  <si>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</si>
  <si>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</si>
  <si>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</si>
  <si>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</si>
  <si>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</si>
  <si>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</si>
  <si>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</si>
  <si>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</si>
  <si>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</si>
  <si>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</si>
  <si>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</si>
  <si>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</si>
  <si>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</si>
  <si>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</si>
  <si>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</si>
  <si>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</si>
  <si>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</si>
  <si>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</si>
  <si>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</si>
  <si>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</si>
  <si>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</si>
  <si>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</si>
  <si>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</si>
  <si>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</si>
  <si>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</si>
  <si>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</si>
  <si>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</si>
  <si>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</si>
  <si>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</si>
  <si>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</si>
  <si>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</si>
  <si>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</si>
  <si>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</si>
  <si>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</si>
  <si>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</si>
  <si>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</si>
  <si>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</si>
  <si>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</si>
  <si>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</si>
  <si>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</si>
  <si>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</si>
  <si>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</si>
  <si>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</si>
  <si>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</si>
  <si>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</si>
  <si>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</si>
  <si>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</si>
  <si>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</si>
  <si>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</si>
  <si>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</si>
  <si>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</si>
  <si>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</si>
  <si>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</si>
  <si>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</si>
  <si>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</si>
  <si>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</si>
  <si>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</si>
  <si>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</si>
  <si>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</si>
  <si>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</si>
  <si>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</si>
  <si>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</si>
  <si>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</si>
  <si>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</si>
  <si>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</si>
  <si>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</si>
  <si>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</si>
  <si>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</si>
  <si>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</si>
  <si>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</si>
  <si>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</si>
  <si>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</si>
  <si>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</si>
  <si>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</si>
  <si>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</si>
  <si>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</si>
  <si>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</si>
  <si>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</si>
  <si>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</si>
  <si>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</si>
  <si>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</si>
  <si>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</si>
  <si>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</si>
  <si>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</si>
  <si>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</si>
  <si>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</si>
  <si>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</si>
  <si>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</si>
  <si>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</si>
  <si>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</si>
  <si>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</si>
  <si>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</si>
  <si>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</si>
  <si>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</si>
  <si>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</si>
  <si>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</si>
  <si>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</si>
  <si>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</si>
  <si>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</si>
  <si>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</si>
  <si>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</si>
  <si>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</si>
  <si>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</si>
  <si>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</si>
  <si>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</si>
  <si>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</si>
  <si>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</si>
  <si>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</si>
  <si>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</si>
  <si>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</si>
  <si>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</si>
  <si>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</si>
  <si>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</si>
  <si>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</si>
  <si>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</si>
  <si>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</si>
  <si>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</si>
  <si>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</si>
  <si>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</si>
  <si>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</si>
  <si>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</si>
  <si>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</si>
  <si>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</si>
  <si>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</si>
  <si>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</si>
  <si>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</si>
  <si>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</si>
  <si>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</si>
  <si>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</si>
  <si>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</si>
  <si>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</si>
  <si>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</si>
  <si>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</si>
  <si>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</si>
  <si>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</si>
  <si>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</si>
  <si>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</si>
  <si>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</si>
  <si>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</si>
  <si>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</si>
  <si>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</si>
  <si>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</si>
  <si>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</si>
  <si>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</si>
  <si>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</si>
  <si>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</si>
  <si>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</si>
  <si>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</si>
  <si>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</si>
  <si>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</si>
  <si>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</si>
  <si>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</si>
  <si>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</si>
  <si>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</si>
  <si>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</si>
  <si>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</si>
  <si>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</si>
  <si>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</si>
  <si>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</si>
  <si>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</si>
  <si>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</si>
  <si>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</si>
  <si>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</si>
  <si>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</si>
  <si>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</si>
  <si>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</si>
  <si>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</si>
  <si>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</si>
  <si>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</si>
  <si>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</si>
  <si>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</si>
  <si>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</si>
  <si>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</si>
  <si>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</si>
  <si>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</si>
  <si>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</si>
  <si>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</si>
  <si>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</si>
  <si>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</si>
  <si>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</si>
  <si>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</si>
  <si>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</si>
  <si>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</si>
  <si>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</si>
  <si>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</si>
  <si>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</si>
  <si>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</si>
  <si>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</si>
  <si>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</si>
  <si>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</si>
  <si>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</si>
  <si>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</si>
  <si>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</si>
  <si>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</si>
  <si>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</si>
  <si>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</si>
  <si>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</si>
  <si>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</si>
  <si>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</si>
  <si>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</si>
  <si>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</si>
  <si>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</si>
  <si>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</si>
  <si>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</si>
  <si>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</si>
  <si>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</si>
  <si>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</si>
  <si>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</si>
  <si>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</si>
  <si>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</si>
  <si>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</si>
  <si>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</si>
  <si>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</si>
  <si>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</si>
  <si>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</si>
  <si>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</si>
  <si>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</si>
  <si>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</si>
  <si>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</si>
  <si>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</si>
  <si>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</si>
  <si>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</si>
  <si>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</si>
  <si>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</si>
  <si>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</si>
  <si>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</si>
  <si>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</si>
  <si>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</si>
  <si>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</si>
  <si>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</si>
  <si>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</si>
  <si>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</si>
  <si>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</si>
  <si>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</si>
  <si>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</si>
  <si>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</si>
  <si>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</si>
  <si>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</si>
  <si>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</si>
  <si>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</si>
  <si>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</si>
  <si>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</si>
  <si>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</si>
  <si>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</si>
  <si>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</si>
  <si>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</si>
  <si>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</si>
  <si>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</si>
  <si>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</si>
  <si>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</si>
  <si>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</si>
  <si>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</si>
  <si>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</si>
  <si>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</si>
  <si>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</si>
  <si>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</si>
  <si>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</si>
  <si>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</si>
  <si>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</si>
  <si>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</si>
  <si>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</si>
  <si>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</si>
  <si>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</si>
  <si>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</si>
  <si>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</si>
  <si>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</si>
  <si>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</si>
  <si>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</si>
  <si>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</si>
  <si>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</si>
  <si>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</si>
  <si>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</si>
  <si>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</si>
  <si>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</si>
  <si>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</si>
  <si>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</si>
  <si>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</si>
  <si>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</si>
  <si>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</si>
  <si>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</si>
  <si>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</si>
  <si>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</si>
  <si>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</si>
  <si>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</si>
  <si>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</si>
  <si>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</si>
  <si>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</si>
  <si>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</si>
  <si>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</si>
  <si>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</si>
  <si>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</si>
  <si>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</si>
  <si>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</si>
  <si>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</si>
  <si>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</si>
  <si>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</si>
  <si>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</si>
  <si>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</si>
  <si>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</si>
  <si>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</si>
  <si>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</si>
  <si>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</si>
  <si>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</si>
  <si>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</si>
  <si>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</si>
  <si>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</si>
  <si>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</si>
  <si>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</si>
  <si>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</si>
  <si>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</si>
  <si>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</si>
  <si>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</si>
  <si>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</si>
  <si>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</si>
  <si>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</si>
  <si>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</si>
  <si>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</si>
  <si>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</si>
  <si>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</si>
  <si>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</si>
  <si>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</si>
  <si>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</si>
  <si>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</si>
  <si>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</si>
  <si>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</si>
  <si>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</si>
  <si>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</si>
  <si>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</si>
  <si>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</si>
  <si>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</si>
  <si>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</si>
  <si>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</si>
  <si>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</si>
  <si>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</si>
  <si>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</si>
  <si>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</si>
  <si>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</si>
  <si>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</si>
  <si>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</si>
  <si>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</si>
  <si>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</si>
  <si>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</si>
  <si>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</si>
  <si>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</si>
  <si>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</si>
  <si>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</si>
  <si>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</si>
  <si>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</si>
  <si>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</si>
  <si>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</si>
  <si>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</si>
  <si>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</si>
  <si>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</si>
  <si>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</si>
  <si>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</si>
  <si>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</si>
  <si>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</si>
  <si>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</si>
  <si>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</si>
  <si>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</si>
  <si>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</si>
  <si>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</si>
  <si>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</si>
  <si>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</si>
  <si>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</si>
  <si>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</si>
  <si>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</si>
  <si>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</si>
  <si>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</si>
  <si>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</si>
  <si>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</si>
  <si>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</si>
  <si>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</si>
  <si>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</si>
  <si>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</si>
  <si>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</si>
  <si>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</si>
  <si>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</si>
  <si>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</si>
  <si>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</si>
  <si>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</si>
  <si>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</si>
  <si>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</si>
  <si>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</si>
  <si>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</si>
  <si>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</si>
  <si>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</si>
  <si>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</si>
  <si>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</si>
  <si>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</si>
  <si>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</si>
  <si>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</si>
  <si>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</si>
  <si>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</si>
  <si>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</si>
  <si>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</si>
  <si>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</si>
  <si>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</si>
  <si>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</si>
  <si>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</si>
  <si>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</si>
  <si>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</si>
  <si>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</si>
  <si>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</si>
  <si>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</si>
  <si>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</si>
  <si>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</si>
  <si>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</si>
  <si>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</si>
  <si>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</si>
  <si>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</si>
  <si>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</si>
  <si>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</si>
  <si>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</si>
  <si>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</si>
  <si>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</si>
  <si>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</si>
  <si>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</si>
  <si>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</si>
  <si>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</si>
  <si>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</si>
  <si>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</si>
  <si>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</si>
  <si>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</si>
  <si>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</si>
  <si>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</si>
  <si>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</si>
  <si>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</si>
  <si>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</si>
  <si>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</si>
  <si>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</si>
  <si>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</si>
  <si>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</si>
  <si>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</si>
  <si>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</si>
  <si>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</si>
  <si>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</si>
  <si>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</si>
  <si>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</si>
  <si>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</si>
  <si>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</si>
  <si>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</si>
  <si>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</si>
  <si>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</si>
  <si>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</si>
  <si>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</si>
  <si>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</si>
  <si>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</si>
  <si>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</si>
  <si>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</si>
  <si>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</si>
  <si>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</si>
  <si>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</si>
  <si>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</si>
  <si>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</si>
  <si>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</si>
  <si>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</si>
  <si>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</si>
  <si>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</si>
  <si>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</si>
  <si>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</si>
  <si>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</si>
  <si>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</si>
  <si>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</si>
  <si>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</si>
  <si>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</si>
  <si>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</si>
  <si>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</si>
  <si>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</si>
  <si>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</si>
  <si>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</si>
  <si>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</si>
  <si>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</si>
  <si>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</si>
  <si>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</si>
  <si>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</si>
  <si>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</si>
  <si>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</si>
  <si>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</si>
  <si>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</si>
  <si>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</si>
  <si>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</si>
  <si>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</si>
  <si>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</si>
  <si>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</si>
  <si>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</si>
  <si>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</si>
  <si>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</si>
  <si>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</si>
  <si>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</si>
  <si>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</si>
  <si>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</si>
  <si>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</si>
  <si>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</si>
  <si>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</si>
  <si>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</si>
  <si>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</si>
  <si>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</si>
  <si>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</si>
  <si>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</si>
  <si>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</si>
  <si>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</si>
  <si>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</si>
  <si>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</si>
  <si>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</si>
  <si>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</si>
  <si>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</si>
  <si>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</si>
  <si>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</si>
  <si>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</si>
  <si>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</si>
  <si>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</si>
  <si>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</si>
  <si>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</si>
  <si>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</si>
  <si>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</si>
  <si>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</si>
  <si>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</si>
  <si>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</si>
  <si>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</si>
  <si>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</si>
  <si>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</si>
  <si>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</si>
  <si>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</si>
  <si>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</si>
  <si>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</si>
  <si>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</si>
  <si>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</si>
  <si>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</si>
  <si>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</si>
  <si>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</si>
  <si>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</si>
  <si>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</si>
  <si>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</si>
  <si>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</si>
  <si>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</si>
  <si>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</si>
  <si>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</si>
  <si>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</si>
  <si>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</si>
  <si>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</si>
  <si>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</si>
  <si>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</si>
  <si>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</si>
  <si>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</si>
  <si>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</si>
  <si>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</si>
  <si>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</si>
  <si>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</si>
  <si>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</si>
  <si>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</si>
  <si>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</si>
  <si>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</si>
  <si>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</si>
  <si>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</si>
  <si>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</si>
  <si>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</si>
  <si>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</si>
  <si>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</si>
  <si>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</si>
  <si>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</si>
  <si>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</si>
  <si>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</si>
  <si>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</si>
  <si>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</si>
  <si>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</si>
  <si>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</si>
  <si>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</si>
  <si>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</si>
  <si>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</si>
  <si>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</si>
  <si>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</si>
  <si>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</si>
  <si>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</si>
  <si>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</si>
  <si>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</si>
  <si>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</si>
  <si>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</si>
  <si>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</si>
  <si>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</si>
  <si>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</si>
  <si>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</si>
  <si>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</si>
  <si>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</si>
  <si>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</si>
  <si>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</si>
  <si>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</si>
  <si>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</si>
  <si>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</si>
  <si>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</si>
  <si>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</si>
  <si>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</si>
  <si>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</si>
  <si>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</si>
  <si>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</si>
  <si>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</si>
  <si>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</si>
  <si>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</si>
  <si>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</si>
  <si>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</si>
  <si>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</si>
  <si>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</si>
  <si>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</si>
  <si>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</si>
  <si>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</si>
  <si>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</si>
  <si>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</si>
  <si>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</si>
  <si>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</si>
  <si>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</si>
  <si>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</si>
  <si>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</si>
  <si>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</si>
  <si>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</si>
  <si>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</si>
  <si>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</si>
  <si>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</si>
  <si>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</si>
  <si>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</si>
  <si>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</si>
  <si>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</si>
  <si>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</si>
  <si>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</si>
  <si>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</si>
  <si>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</si>
  <si>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</si>
  <si>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</si>
  <si>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</si>
  <si>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</si>
  <si>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</si>
  <si>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</si>
  <si>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</si>
  <si>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</si>
  <si>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</si>
  <si>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</si>
  <si>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</si>
  <si>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</si>
  <si>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</si>
  <si>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</si>
  <si>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</si>
  <si>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</si>
  <si>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</si>
  <si>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</si>
  <si>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</si>
  <si>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</si>
  <si>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</si>
  <si>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</si>
  <si>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</si>
  <si>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</si>
  <si>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</si>
  <si>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</si>
  <si>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</si>
  <si>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</si>
  <si>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</si>
  <si>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</si>
  <si>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</si>
  <si>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</si>
  <si>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</si>
  <si>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</si>
  <si>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</si>
  <si>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</si>
  <si>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</si>
  <si>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</si>
  <si>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</si>
  <si>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</si>
  <si>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</si>
  <si>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</si>
  <si>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</si>
  <si>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</si>
  <si>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</si>
  <si>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</si>
  <si>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</si>
  <si>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</si>
  <si>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</si>
  <si>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</si>
  <si>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</si>
  <si>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</si>
  <si>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</si>
  <si>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</si>
  <si>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</si>
  <si>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</si>
  <si>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</si>
  <si>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</si>
  <si>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</si>
  <si>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</si>
  <si>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</si>
  <si>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</si>
  <si>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</si>
  <si>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</si>
  <si>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</si>
  <si>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</si>
  <si>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</si>
  <si>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</si>
  <si>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</si>
  <si>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</si>
  <si>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</si>
  <si>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</si>
  <si>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</si>
  <si>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</si>
  <si>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</si>
  <si>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</si>
  <si>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</si>
  <si>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</si>
  <si>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</si>
  <si>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</si>
  <si>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</si>
  <si>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</si>
  <si>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</si>
  <si>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</si>
  <si>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</si>
  <si>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</si>
  <si>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</si>
  <si>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</si>
  <si>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</si>
  <si>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</si>
  <si>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</si>
  <si>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</si>
  <si>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</si>
  <si>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</si>
  <si>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</si>
  <si>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</si>
  <si>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</si>
  <si>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</si>
  <si>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</si>
  <si>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</si>
  <si>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</si>
  <si>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</si>
  <si>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</si>
  <si>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</si>
  <si>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</si>
  <si>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</si>
  <si>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</si>
  <si>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</si>
  <si>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</si>
  <si>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</si>
  <si>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</si>
  <si>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</si>
  <si>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</si>
  <si>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</si>
  <si>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</si>
  <si>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</si>
  <si>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</si>
  <si>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</si>
  <si>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</si>
  <si>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</si>
  <si>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</si>
  <si>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</si>
  <si>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</si>
  <si>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</si>
  <si>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</si>
  <si>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</si>
  <si>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</si>
  <si>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</si>
  <si>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</si>
  <si>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</si>
  <si>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</si>
  <si>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</si>
  <si>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</si>
  <si>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</si>
  <si>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</si>
  <si>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</si>
  <si>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</si>
  <si>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</si>
  <si>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</si>
  <si>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</si>
  <si>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</si>
  <si>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</si>
  <si>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</si>
  <si>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</si>
  <si>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</si>
  <si>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</si>
  <si>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</si>
  <si>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</si>
  <si>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</si>
  <si>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</si>
  <si>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</si>
  <si>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</si>
  <si>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</si>
  <si>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</si>
  <si>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</si>
  <si>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</si>
  <si>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</si>
  <si>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</si>
  <si>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</si>
  <si>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</si>
  <si>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</si>
  <si>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</si>
  <si>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</si>
  <si>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</si>
  <si>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</si>
  <si>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</si>
  <si>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</si>
  <si>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</si>
  <si>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</si>
  <si>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</si>
  <si>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</si>
  <si>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</si>
  <si>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</si>
  <si>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</si>
  <si>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</si>
  <si>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</si>
  <si>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</si>
  <si>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</si>
  <si>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</si>
  <si>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</si>
  <si>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</si>
  <si>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</si>
  <si>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</si>
  <si>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</si>
  <si>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</si>
  <si>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</si>
  <si>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</si>
  <si>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</si>
  <si>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</si>
  <si>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</si>
  <si>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</si>
  <si>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</si>
  <si>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</si>
  <si>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</si>
  <si>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</si>
  <si>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</si>
  <si>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</si>
  <si>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</si>
  <si>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</si>
  <si>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</si>
  <si>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</si>
  <si>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</si>
  <si>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</si>
  <si>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</si>
  <si>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</si>
  <si>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</si>
  <si>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</si>
  <si>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</si>
  <si>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</si>
  <si>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</si>
  <si>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</si>
  <si>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</si>
  <si>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</si>
  <si>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</si>
  <si>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</si>
  <si>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</si>
  <si>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</si>
  <si>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</si>
  <si>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</si>
  <si>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</si>
  <si>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</si>
  <si>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</si>
  <si>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</si>
  <si>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</si>
  <si>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</si>
  <si>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</si>
  <si>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</si>
  <si>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</si>
  <si>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</si>
  <si>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</si>
  <si>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</si>
  <si>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</si>
  <si>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</si>
  <si>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</si>
  <si>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</si>
  <si>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</si>
  <si>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</si>
  <si>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</si>
  <si>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</si>
  <si>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</si>
  <si>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</si>
  <si>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</si>
  <si>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</si>
  <si>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</si>
  <si>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</si>
  <si>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</si>
  <si>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</si>
  <si>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</si>
  <si>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</si>
  <si>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</si>
  <si>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</si>
  <si>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</si>
  <si>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</si>
  <si>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</si>
  <si>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</si>
  <si>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</si>
  <si>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</si>
  <si>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</si>
  <si>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</si>
  <si>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</si>
  <si>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</si>
  <si>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</si>
  <si>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</si>
  <si>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</si>
  <si>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</si>
  <si>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</si>
  <si>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</si>
  <si>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</si>
  <si>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</si>
  <si>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</si>
  <si>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</si>
  <si>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</si>
  <si>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</si>
  <si>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</si>
  <si>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</si>
  <si>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</si>
  <si>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</si>
  <si>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</si>
  <si>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</si>
  <si>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</si>
  <si>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</si>
  <si>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</si>
  <si>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</si>
  <si>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</si>
  <si>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</si>
  <si>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</si>
  <si>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</si>
  <si>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</si>
  <si>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</si>
  <si>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</si>
  <si>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</si>
  <si>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</si>
  <si>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</si>
  <si>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</si>
  <si>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</si>
  <si>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</si>
  <si>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</si>
  <si>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</si>
  <si>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</si>
  <si>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</si>
  <si>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</si>
  <si>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</si>
  <si>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</si>
  <si>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</si>
  <si>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</si>
  <si>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</si>
  <si>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</si>
  <si>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</si>
  <si>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</si>
  <si>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</si>
  <si>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</si>
  <si>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</si>
  <si>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</si>
  <si>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</si>
  <si>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</si>
  <si>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</si>
  <si>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</si>
  <si>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</si>
  <si>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</si>
  <si>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</si>
  <si>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</si>
  <si>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</si>
  <si>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</si>
  <si>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</si>
  <si>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</si>
  <si>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</si>
  <si>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</si>
  <si>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</si>
  <si>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</si>
  <si>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</si>
  <si>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</si>
  <si>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</si>
  <si>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</si>
  <si>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</si>
  <si>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</si>
  <si>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</si>
  <si>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</si>
  <si>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</si>
  <si>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</si>
  <si>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</si>
  <si>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</si>
  <si>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</si>
  <si>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</si>
  <si>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</si>
  <si>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</si>
  <si>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</si>
  <si>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</si>
  <si>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</si>
  <si>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</si>
  <si>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</si>
  <si>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</si>
  <si>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</si>
  <si>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</si>
  <si>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</si>
  <si>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</si>
  <si>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</si>
  <si>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</si>
  <si>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</si>
  <si>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</si>
  <si>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</si>
  <si>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</si>
  <si>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</si>
  <si>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</si>
  <si>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</si>
  <si>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</si>
  <si>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</si>
  <si>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</si>
  <si>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</si>
  <si>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</si>
  <si>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</si>
  <si>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</si>
  <si>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</si>
  <si>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</si>
  <si>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</si>
  <si>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</si>
  <si>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</si>
  <si>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</si>
  <si>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</si>
  <si>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</si>
  <si>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</si>
  <si>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</si>
  <si>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</si>
  <si>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</si>
  <si>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</si>
  <si>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</si>
  <si>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</si>
  <si>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</si>
  <si>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</si>
  <si>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</si>
  <si>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</si>
  <si>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</si>
  <si>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</si>
  <si>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</si>
  <si>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</si>
  <si>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</si>
  <si>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</si>
  <si>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</si>
  <si>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</si>
  <si>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</si>
  <si>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</si>
  <si>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</si>
  <si>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</si>
  <si>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</si>
  <si>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</si>
  <si>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</si>
  <si>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</si>
  <si>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</si>
  <si>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</si>
  <si>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</si>
  <si>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</si>
  <si>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</si>
  <si>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</si>
  <si>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</si>
  <si>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</si>
  <si>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</si>
  <si>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</si>
  <si>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</si>
  <si>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</si>
  <si>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</si>
  <si>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</si>
  <si>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</si>
  <si>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</si>
  <si>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</si>
  <si>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</si>
  <si>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</si>
  <si>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</si>
  <si>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</si>
  <si>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</si>
  <si>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</si>
  <si>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</si>
  <si>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</si>
  <si>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</si>
  <si>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</si>
  <si>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</si>
  <si>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</si>
  <si>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</si>
  <si>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</si>
  <si>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</si>
  <si>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</si>
  <si>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</si>
  <si>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</si>
  <si>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</si>
  <si>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</si>
  <si>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</si>
  <si>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</si>
  <si>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</si>
  <si>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</si>
  <si>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</si>
  <si>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</si>
  <si>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</si>
  <si>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</si>
  <si>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</si>
  <si>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</si>
  <si>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</si>
  <si>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</si>
  <si>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</si>
  <si>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</si>
  <si>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</si>
  <si>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</si>
  <si>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</si>
  <si>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</si>
  <si>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</si>
  <si>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</si>
  <si>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</si>
  <si>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</si>
  <si>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</si>
  <si>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</si>
  <si>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</si>
  <si>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</si>
  <si>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</si>
  <si>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</si>
  <si>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</si>
  <si>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</si>
  <si>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</si>
  <si>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</si>
  <si>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</si>
  <si>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</si>
  <si>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</si>
  <si>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</si>
  <si>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</si>
  <si>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</si>
  <si>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</si>
  <si>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</si>
  <si>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</si>
  <si>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</si>
  <si>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</si>
  <si>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</si>
  <si>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</si>
  <si>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</si>
  <si>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</si>
  <si>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</si>
  <si>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</si>
  <si>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</si>
  <si>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</si>
  <si>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</si>
  <si>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</si>
  <si>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</si>
  <si>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</si>
  <si>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</si>
  <si>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</si>
  <si>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</si>
  <si>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</si>
  <si>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</si>
  <si>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</si>
  <si>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</si>
  <si>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</si>
  <si>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</si>
  <si>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</si>
  <si>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</si>
  <si>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</si>
  <si>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</si>
  <si>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</si>
  <si>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</si>
  <si>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</si>
  <si>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</si>
  <si>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</si>
  <si>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</si>
  <si>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</si>
  <si>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</si>
  <si>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</si>
  <si>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</si>
  <si>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</si>
  <si>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</si>
  <si>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</si>
  <si>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</si>
  <si>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</si>
  <si>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</si>
  <si>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</si>
  <si>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</si>
  <si>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</si>
  <si>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</si>
  <si>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</si>
  <si>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</si>
  <si>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</si>
  <si>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</si>
  <si>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</si>
  <si>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</si>
  <si>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</si>
  <si>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</si>
  <si>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</si>
  <si>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</si>
  <si>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</si>
  <si>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</si>
  <si>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</si>
  <si>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</si>
  <si>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</si>
  <si>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</si>
  <si>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</si>
  <si>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</si>
  <si>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</si>
  <si>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</si>
  <si>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</si>
  <si>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</si>
  <si>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</si>
  <si>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</si>
  <si>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</si>
  <si>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</si>
  <si>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</si>
  <si>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</si>
  <si>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</si>
  <si>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</si>
  <si>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</si>
  <si>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</si>
  <si>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</si>
  <si>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</si>
  <si>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</si>
  <si>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</si>
  <si>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</si>
  <si>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</si>
  <si>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</si>
  <si>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</si>
  <si>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</si>
  <si>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</si>
  <si>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</si>
  <si>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</si>
  <si>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</si>
  <si>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</si>
  <si>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</si>
  <si>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</si>
  <si>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</si>
  <si>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</si>
  <si>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</si>
  <si>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</si>
  <si>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</si>
  <si>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</si>
  <si>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</si>
  <si>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</si>
  <si>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</si>
  <si>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</si>
  <si>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</si>
  <si>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</si>
  <si>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</si>
  <si>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</si>
  <si>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</si>
  <si>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</si>
  <si>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</si>
  <si>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</si>
  <si>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</si>
  <si>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</si>
  <si>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</si>
  <si>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</si>
  <si>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</si>
  <si>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</si>
  <si>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</si>
  <si>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</si>
  <si>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</si>
  <si>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</si>
  <si>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</si>
  <si>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</si>
  <si>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</si>
  <si>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</si>
  <si>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</si>
  <si>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</si>
  <si>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</si>
  <si>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</si>
  <si>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</si>
  <si>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</si>
  <si>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</si>
  <si>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</si>
  <si>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</si>
  <si>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</si>
  <si>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</si>
  <si>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</si>
  <si>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</si>
  <si>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</si>
  <si>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</si>
  <si>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</si>
  <si>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</si>
  <si>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</si>
  <si>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</si>
  <si>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</si>
  <si>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</si>
  <si>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</si>
  <si>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</si>
  <si>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</si>
  <si>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</si>
  <si>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</si>
  <si>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</si>
  <si>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</si>
  <si>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</si>
  <si>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</si>
  <si>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</si>
  <si>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</si>
  <si>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</si>
  <si>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</si>
  <si>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</si>
  <si>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</si>
  <si>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</si>
  <si>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</si>
  <si>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</si>
  <si>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</si>
  <si>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</si>
  <si>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</si>
  <si>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</si>
  <si>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</si>
  <si>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</si>
  <si>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</si>
  <si>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</si>
  <si>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</si>
  <si>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</si>
  <si>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</si>
  <si>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</si>
  <si>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</si>
  <si>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</si>
  <si>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</si>
  <si>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</si>
  <si>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</si>
  <si>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</si>
  <si>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</si>
  <si>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</si>
  <si>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</si>
  <si>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</si>
  <si>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</si>
  <si>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</si>
  <si>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</si>
  <si>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</si>
  <si>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</si>
  <si>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</si>
  <si>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</si>
  <si>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</si>
  <si>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</si>
  <si>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</si>
  <si>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</si>
  <si>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</si>
  <si>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</si>
  <si>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</si>
  <si>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</si>
  <si>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</si>
  <si>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</si>
  <si>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</si>
  <si>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</si>
  <si>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</si>
  <si>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</si>
  <si>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</si>
  <si>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</si>
  <si>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</si>
  <si>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</si>
  <si>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</si>
  <si>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</si>
  <si>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</si>
  <si>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</si>
  <si>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</si>
  <si>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</si>
  <si>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</si>
  <si>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</si>
  <si>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</si>
  <si>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</si>
  <si>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</si>
  <si>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</si>
  <si>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</si>
  <si>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</si>
  <si>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</si>
  <si>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</si>
  <si>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</si>
  <si>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</si>
  <si>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</si>
  <si>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</si>
  <si>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</si>
  <si>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</si>
  <si>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</si>
  <si>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</si>
  <si>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</si>
  <si>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</si>
  <si>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</si>
  <si>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</si>
  <si>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</si>
  <si>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</si>
  <si>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</si>
  <si>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</si>
  <si>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</si>
  <si>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</si>
  <si>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</si>
  <si>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</si>
  <si>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</si>
  <si>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</si>
  <si>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</si>
  <si>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</si>
  <si>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</si>
  <si>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</si>
  <si>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</si>
  <si>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</si>
  <si>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</si>
  <si>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</si>
  <si>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</si>
  <si>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</si>
  <si>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</si>
  <si>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</si>
  <si>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</si>
  <si>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</si>
  <si>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</si>
  <si>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</si>
  <si>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</si>
  <si>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</si>
  <si>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</si>
  <si>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</si>
  <si>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</si>
  <si>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</si>
  <si>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</si>
  <si>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</si>
  <si>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</si>
  <si>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</si>
  <si>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</si>
  <si>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</si>
  <si>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</si>
  <si>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</si>
  <si>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</si>
  <si>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</si>
  <si>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</si>
  <si>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</si>
  <si>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</si>
  <si>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</si>
  <si>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</si>
  <si>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</si>
  <si>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</si>
  <si>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</si>
  <si>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</si>
  <si>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</si>
  <si>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</si>
  <si>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</si>
  <si>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</si>
  <si>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</si>
  <si>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</si>
  <si>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</si>
  <si>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</si>
  <si>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</si>
  <si>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</si>
  <si>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</si>
  <si>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</si>
  <si>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</si>
  <si>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</si>
  <si>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</si>
  <si>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</si>
  <si>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</si>
  <si>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</si>
  <si>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</si>
  <si>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</si>
  <si>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</si>
  <si>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</si>
  <si>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</si>
  <si>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</si>
  <si>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</si>
  <si>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</si>
  <si>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</si>
  <si>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</si>
  <si>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</si>
  <si>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</si>
  <si>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</si>
  <si>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</si>
  <si>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</si>
  <si>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</si>
  <si>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</si>
  <si>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</si>
  <si>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</si>
  <si>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</si>
  <si>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</si>
  <si>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</si>
  <si>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</si>
  <si>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</si>
  <si>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</si>
  <si>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</si>
  <si>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</si>
  <si>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</si>
  <si>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</si>
  <si>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</si>
  <si>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</si>
  <si>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</si>
  <si>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</si>
  <si>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</si>
  <si>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</si>
  <si>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</si>
  <si>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</si>
  <si>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</si>
  <si>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</si>
  <si>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</si>
  <si>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</si>
  <si>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</si>
  <si>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</si>
  <si>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</si>
  <si>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</si>
  <si>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</si>
  <si>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</si>
  <si>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</si>
  <si>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</si>
  <si>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</si>
  <si>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</si>
  <si>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</si>
  <si>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</si>
  <si>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</si>
  <si>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</si>
  <si>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</si>
  <si>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</si>
  <si>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</si>
  <si>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</si>
  <si>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</si>
  <si>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</si>
  <si>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</si>
  <si>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</si>
  <si>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</si>
  <si>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</si>
  <si>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</si>
  <si>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</si>
  <si>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</si>
  <si>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</si>
  <si>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</si>
  <si>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</si>
  <si>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</si>
  <si>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</si>
  <si>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</si>
  <si>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</si>
  <si>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</si>
  <si>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</si>
  <si>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</si>
  <si>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</si>
  <si>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</si>
  <si>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</si>
  <si>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</si>
  <si>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</si>
  <si>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</si>
  <si>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</si>
  <si>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</si>
  <si>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</si>
  <si>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</si>
  <si>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</si>
  <si>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</si>
  <si>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</si>
  <si>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</si>
  <si>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</si>
  <si>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</si>
  <si>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</si>
  <si>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</si>
  <si>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</si>
  <si>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</si>
  <si>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</si>
  <si>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</si>
  <si>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</si>
  <si>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</si>
  <si>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</si>
  <si>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</si>
  <si>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</si>
  <si>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</si>
  <si>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</si>
  <si>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</si>
  <si>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</si>
  <si>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</si>
  <si>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</si>
  <si>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</si>
  <si>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</si>
  <si>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</si>
  <si>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</si>
  <si>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</si>
  <si>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</si>
  <si>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</si>
  <si>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</si>
  <si>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</si>
  <si>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</si>
  <si>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</si>
  <si>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</si>
  <si>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</si>
  <si>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</si>
  <si>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</si>
  <si>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</si>
  <si>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</si>
  <si>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</si>
  <si>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</si>
  <si>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</si>
  <si>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</si>
  <si>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</si>
  <si>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</si>
  <si>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</si>
  <si>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</si>
  <si>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</si>
  <si>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</si>
  <si>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</si>
  <si>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</si>
  <si>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</si>
  <si>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</si>
  <si>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</si>
  <si>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</si>
  <si>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</si>
  <si>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</si>
  <si>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</si>
  <si>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</si>
  <si>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</si>
  <si>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</si>
  <si>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</si>
  <si>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</si>
  <si>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</si>
  <si>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</si>
  <si>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</si>
  <si>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</si>
  <si>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</si>
  <si>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</si>
  <si>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</si>
  <si>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</si>
  <si>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</si>
  <si>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</si>
  <si>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</si>
  <si>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</si>
  <si>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</si>
  <si>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</si>
  <si>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</si>
  <si>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</si>
  <si>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</si>
  <si>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</si>
  <si>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</si>
  <si>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</si>
  <si>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</si>
  <si>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</si>
  <si>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</si>
  <si>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</si>
  <si>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</si>
  <si>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</si>
  <si>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</si>
  <si>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</si>
  <si>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</si>
  <si>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</si>
  <si>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</si>
  <si>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</si>
  <si>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</si>
  <si>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</si>
  <si>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</si>
  <si>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</si>
  <si>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</si>
  <si>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</si>
  <si>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</si>
  <si>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</si>
  <si>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</si>
  <si>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</si>
  <si>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</si>
  <si>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</si>
  <si>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</si>
  <si>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</si>
  <si>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</si>
  <si>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</si>
  <si>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</si>
  <si>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</si>
  <si>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</si>
  <si>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</si>
  <si>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</si>
  <si>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</si>
  <si>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</si>
  <si>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</si>
  <si>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</si>
  <si>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</si>
  <si>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</si>
  <si>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</si>
  <si>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</si>
  <si>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</si>
  <si>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</si>
  <si>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</si>
  <si>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</si>
  <si>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</si>
  <si>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</si>
  <si>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</si>
  <si>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</si>
  <si>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</si>
  <si>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</si>
  <si>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</si>
  <si>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</si>
  <si>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</si>
  <si>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</si>
  <si>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</si>
  <si>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</si>
  <si>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</si>
  <si>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</si>
  <si>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</si>
  <si>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</si>
  <si>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</si>
  <si>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</si>
  <si>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</si>
  <si>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</si>
  <si>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</si>
  <si>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</si>
  <si>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</si>
  <si>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</si>
  <si>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</si>
  <si>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</si>
  <si>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</si>
  <si>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</si>
  <si>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</si>
  <si>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</si>
  <si>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</si>
  <si>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</si>
  <si>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</si>
  <si>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</si>
  <si>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</si>
  <si>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</si>
  <si>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</si>
  <si>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</si>
  <si>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</si>
  <si>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</si>
  <si>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</si>
  <si>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</si>
  <si>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</si>
  <si>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</si>
  <si>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</si>
  <si>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</si>
  <si>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</si>
  <si>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</si>
  <si>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</si>
  <si>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</si>
  <si>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</si>
  <si>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</si>
  <si>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</si>
  <si>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</si>
  <si>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</si>
  <si>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</si>
  <si>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</si>
  <si>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</si>
  <si>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</si>
  <si>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</si>
  <si>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</si>
  <si>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</si>
  <si>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</si>
  <si>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</si>
  <si>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</si>
  <si>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</si>
  <si>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</si>
  <si>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</si>
  <si>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</si>
  <si>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</si>
  <si>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</si>
  <si>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</si>
  <si>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</si>
  <si>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</si>
  <si>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</si>
  <si>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</si>
  <si>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</si>
  <si>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</si>
  <si>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</si>
  <si>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</si>
  <si>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</si>
  <si>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</si>
  <si>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</si>
  <si>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</si>
  <si>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</si>
  <si>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</si>
  <si>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</si>
  <si>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</si>
  <si>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</si>
  <si>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</si>
  <si>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</si>
  <si>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</si>
  <si>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</si>
  <si>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</si>
  <si>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</si>
  <si>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</si>
  <si>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</si>
  <si>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</si>
  <si>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</si>
  <si>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</si>
  <si>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</si>
  <si>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</si>
  <si>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</si>
  <si>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</si>
  <si>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</si>
  <si>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</si>
  <si>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</si>
  <si>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</si>
  <si>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</si>
  <si>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</si>
  <si>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</si>
  <si>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</si>
  <si>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</si>
  <si>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</si>
  <si>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</si>
  <si>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</si>
  <si>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</si>
  <si>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</si>
  <si>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</si>
  <si>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</si>
  <si>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</si>
  <si>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</si>
  <si>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</si>
  <si>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</si>
  <si>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</si>
  <si>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</si>
  <si>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</si>
  <si>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</si>
  <si>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</si>
  <si>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</si>
  <si>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</si>
  <si>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</si>
  <si>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</si>
  <si>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</si>
  <si>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</si>
  <si>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</si>
  <si>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</si>
  <si>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</si>
  <si>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</si>
  <si>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</si>
  <si>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</si>
  <si>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</si>
  <si>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</si>
  <si>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</si>
  <si>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</si>
  <si>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</si>
  <si>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</si>
  <si>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</si>
  <si>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</si>
  <si>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</si>
  <si>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</si>
  <si>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</si>
  <si>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</si>
  <si>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</si>
  <si>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</si>
  <si>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</si>
  <si>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</si>
  <si>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</si>
  <si>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</si>
  <si>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</si>
  <si>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</si>
  <si>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</si>
  <si>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</si>
  <si>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</si>
  <si>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</si>
  <si>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</si>
  <si>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</si>
  <si>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</si>
  <si>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</si>
  <si>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</si>
  <si>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</si>
  <si>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</si>
  <si>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</si>
  <si>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</si>
  <si>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</si>
  <si>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</si>
  <si>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</si>
  <si>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</si>
  <si>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</si>
  <si>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</si>
  <si>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</si>
  <si>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</si>
  <si>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</si>
  <si>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</si>
  <si>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</si>
  <si>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</si>
  <si>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</si>
  <si>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</si>
  <si>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</si>
  <si>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</si>
  <si>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</si>
  <si>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</si>
  <si>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</si>
  <si>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</si>
  <si>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</si>
  <si>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</si>
  <si>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</si>
  <si>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</si>
  <si>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</si>
  <si>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</si>
  <si>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</si>
  <si>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</si>
  <si>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</si>
  <si>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</si>
  <si>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</si>
  <si>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</si>
  <si>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</si>
  <si>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</si>
  <si>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</si>
  <si>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</si>
  <si>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</si>
  <si>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</si>
  <si>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</si>
  <si>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</si>
  <si>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</si>
  <si>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</si>
  <si>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</si>
  <si>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</si>
  <si>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</si>
  <si>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</si>
  <si>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</si>
  <si>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</si>
  <si>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</si>
  <si>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</si>
  <si>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</si>
  <si>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</si>
  <si>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</si>
  <si>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</si>
  <si>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</si>
  <si>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</si>
  <si>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</si>
  <si>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</si>
  <si>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</si>
  <si>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</si>
  <si>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</si>
  <si>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</si>
  <si>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</si>
  <si>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</si>
  <si>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</si>
  <si>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</si>
  <si>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</si>
  <si>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</si>
  <si>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</si>
  <si>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</si>
  <si>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</si>
  <si>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</si>
  <si>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</si>
  <si>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</si>
  <si>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</si>
  <si>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</si>
  <si>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</si>
  <si>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</si>
  <si>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</si>
  <si>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</si>
  <si>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</si>
  <si>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</si>
  <si>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</si>
  <si>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</si>
  <si>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</si>
  <si>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</si>
  <si>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</si>
  <si>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</si>
  <si>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</si>
  <si>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</si>
  <si>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</si>
  <si>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</si>
  <si>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</si>
  <si>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</si>
  <si>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</si>
  <si>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</si>
  <si>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</si>
  <si>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</si>
  <si>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</si>
  <si>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</si>
  <si>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</si>
  <si>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</si>
  <si>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</si>
  <si>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</si>
  <si>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</si>
  <si>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</si>
  <si>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</si>
  <si>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</si>
  <si>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</si>
  <si>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</si>
  <si>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</si>
  <si>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</si>
  <si>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</si>
  <si>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</si>
  <si>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</si>
  <si>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</si>
  <si>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</si>
  <si>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</si>
  <si>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</si>
  <si>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</si>
  <si>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</si>
  <si>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</si>
  <si>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</si>
  <si>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</si>
  <si>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</si>
  <si>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</si>
  <si>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</si>
  <si>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</si>
  <si>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</si>
  <si>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</si>
  <si>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</si>
  <si>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</si>
  <si>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</si>
  <si>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</si>
  <si>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</si>
  <si>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</si>
  <si>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</si>
  <si>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</si>
  <si>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</si>
  <si>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</si>
  <si>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</si>
  <si>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</si>
  <si>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</si>
  <si>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</si>
  <si>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</si>
  <si>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</si>
  <si>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</si>
  <si>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</si>
  <si>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</si>
  <si>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</si>
  <si>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</si>
  <si>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</si>
  <si>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</si>
  <si>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</si>
  <si>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</si>
  <si>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</si>
  <si>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</si>
  <si>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</si>
  <si>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</si>
  <si>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</si>
  <si>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</si>
  <si>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</si>
  <si>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</si>
  <si>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</si>
  <si>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</si>
  <si>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</si>
  <si>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</si>
  <si>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</si>
  <si>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</si>
  <si>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</si>
  <si>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</si>
  <si>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</si>
  <si>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</si>
  <si>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</si>
  <si>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</si>
  <si>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</si>
  <si>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</si>
  <si>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</si>
  <si>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</si>
  <si>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</si>
  <si>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</si>
  <si>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</si>
  <si>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</si>
  <si>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</si>
  <si>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</si>
  <si>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</si>
  <si>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</si>
  <si>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</si>
  <si>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</si>
  <si>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</si>
  <si>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</si>
  <si>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</si>
  <si>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</si>
  <si>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</si>
  <si>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</si>
  <si>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</si>
  <si>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</si>
  <si>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</si>
  <si>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</si>
  <si>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</si>
  <si>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</si>
  <si>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</si>
  <si>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</si>
  <si>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</si>
  <si>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</si>
  <si>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</si>
  <si>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</si>
  <si>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</si>
  <si>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</si>
  <si>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</si>
  <si>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</si>
  <si>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</si>
  <si>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</si>
  <si>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</si>
  <si>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</si>
  <si>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</si>
  <si>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</si>
  <si>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</si>
  <si>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</si>
  <si>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</si>
  <si>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</si>
  <si>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</si>
  <si>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</si>
  <si>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</si>
  <si>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</si>
  <si>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</si>
  <si>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</si>
  <si>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</si>
  <si>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</si>
  <si>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</si>
  <si>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</si>
  <si>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</si>
  <si>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</si>
  <si>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</si>
  <si>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</si>
  <si>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</si>
  <si>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</si>
  <si>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</si>
  <si>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</si>
  <si>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</si>
  <si>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</si>
  <si>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</si>
  <si>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</si>
  <si>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</si>
  <si>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</si>
  <si>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</si>
  <si>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</si>
  <si>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</si>
  <si>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</si>
  <si>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</si>
  <si>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</si>
  <si>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</si>
  <si>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</si>
  <si>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</si>
  <si>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</si>
  <si>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</si>
  <si>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</si>
  <si>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</si>
  <si>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</si>
  <si>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</si>
  <si>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</si>
  <si>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</si>
  <si>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</si>
  <si>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</si>
  <si>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</si>
  <si>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</si>
  <si>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</si>
  <si>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</si>
  <si>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</si>
  <si>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</si>
  <si>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</si>
  <si>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</si>
  <si>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</si>
  <si>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</si>
  <si>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</si>
  <si>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</si>
  <si>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</si>
  <si>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</si>
  <si>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</si>
  <si>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</si>
  <si>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</si>
  <si>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</si>
  <si>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</si>
  <si>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</si>
  <si>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</si>
  <si>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</si>
  <si>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</si>
  <si>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</si>
  <si>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</si>
  <si>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</si>
  <si>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</si>
  <si>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</si>
  <si>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</si>
  <si>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</si>
  <si>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</si>
  <si>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</si>
  <si>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</si>
  <si>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</si>
  <si>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</si>
  <si>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</si>
  <si>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</si>
  <si>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</si>
  <si>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</si>
  <si>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</si>
  <si>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</si>
  <si>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</si>
  <si>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</si>
  <si>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</si>
  <si>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</si>
  <si>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</si>
  <si>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</si>
  <si>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</si>
  <si>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</si>
  <si>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</si>
  <si>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</si>
  <si>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</si>
  <si>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</si>
  <si>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</si>
  <si>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</si>
  <si>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</si>
  <si>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</si>
  <si>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</si>
  <si>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</si>
  <si>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</si>
  <si>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</si>
  <si>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</si>
  <si>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</si>
  <si>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</si>
  <si>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</si>
  <si>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</si>
  <si>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</si>
  <si>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</si>
  <si>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</si>
  <si>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</si>
  <si>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</si>
  <si>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</si>
  <si>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</si>
  <si>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</si>
  <si>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</si>
  <si>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</si>
  <si>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</si>
  <si>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</si>
  <si>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</si>
  <si>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</si>
  <si>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</si>
  <si>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</si>
  <si>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</si>
  <si>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</si>
  <si>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</si>
  <si>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</si>
  <si>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</si>
  <si>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</si>
  <si>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</si>
  <si>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</si>
  <si>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</si>
  <si>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</si>
  <si>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</si>
  <si>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</si>
  <si>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</si>
  <si>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</si>
  <si>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</si>
  <si>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</si>
  <si>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</si>
  <si>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</si>
  <si>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</si>
  <si>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</si>
  <si>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</si>
  <si>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</si>
  <si>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</si>
  <si>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</si>
  <si>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</si>
  <si>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</si>
  <si>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</si>
  <si>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</si>
  <si>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</si>
  <si>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</si>
  <si>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</si>
  <si>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</si>
  <si>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</si>
  <si>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</si>
  <si>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</si>
  <si>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</si>
  <si>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</si>
  <si>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</si>
  <si>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</si>
  <si>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</si>
  <si>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</si>
  <si>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</si>
  <si>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</si>
  <si>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</si>
  <si>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</si>
  <si>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</si>
  <si>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</si>
  <si>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</si>
  <si>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</si>
  <si>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</si>
  <si>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</si>
  <si>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</si>
  <si>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</si>
  <si>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</si>
  <si>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</si>
  <si>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</si>
  <si>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</si>
  <si>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</si>
  <si>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</si>
  <si>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</si>
  <si>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</si>
  <si>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</si>
  <si>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</si>
  <si>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</si>
  <si>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</si>
  <si>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</si>
  <si>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</si>
  <si>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</si>
  <si>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</si>
  <si>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</si>
  <si>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</si>
  <si>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</si>
  <si>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</si>
  <si>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</si>
  <si>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</si>
  <si>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</si>
  <si>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</si>
  <si>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</si>
  <si>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</si>
  <si>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</si>
  <si>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</si>
  <si>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</si>
  <si>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</si>
  <si>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</si>
  <si>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</si>
  <si>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</si>
  <si>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</si>
  <si>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</si>
  <si>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</si>
  <si>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</si>
  <si>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</si>
  <si>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</si>
  <si>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</si>
  <si>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</si>
  <si>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</si>
  <si>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</si>
  <si>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</si>
  <si>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</si>
  <si>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</si>
  <si>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</si>
  <si>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</si>
  <si>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</si>
  <si>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</si>
  <si>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</si>
  <si>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</si>
  <si>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</si>
  <si>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</si>
  <si>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</si>
  <si>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</si>
  <si>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</si>
  <si>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</si>
  <si>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</si>
  <si>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</si>
  <si>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</si>
  <si>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</si>
  <si>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</si>
  <si>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</si>
  <si>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</si>
  <si>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</si>
  <si>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</si>
  <si>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</si>
  <si>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</si>
  <si>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</si>
  <si>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</si>
  <si>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</si>
  <si>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</si>
  <si>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</si>
  <si>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</si>
  <si>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</si>
  <si>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</si>
  <si>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</si>
  <si>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</si>
  <si>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</si>
  <si>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</si>
  <si>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</si>
  <si>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</si>
  <si>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</si>
  <si>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</si>
  <si>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</si>
  <si>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</si>
  <si>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</si>
  <si>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</si>
  <si>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</si>
  <si>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</si>
  <si>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</si>
  <si>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</si>
  <si>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</si>
  <si>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</si>
  <si>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</si>
  <si>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</si>
  <si>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</si>
  <si>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</si>
  <si>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</si>
  <si>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</si>
  <si>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</si>
  <si>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</si>
  <si>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</si>
  <si>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</si>
  <si>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</si>
  <si>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</si>
  <si>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</si>
  <si>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</si>
  <si>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</si>
  <si>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</si>
  <si>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</si>
  <si>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</si>
  <si>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</si>
  <si>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</si>
  <si>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</si>
  <si>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</si>
  <si>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</si>
  <si>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</si>
  <si>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</si>
  <si>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</si>
  <si>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</si>
  <si>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</si>
  <si>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</si>
  <si>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</si>
  <si>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</si>
  <si>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</si>
  <si>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</si>
  <si>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</si>
  <si>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</si>
  <si>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</si>
  <si>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</si>
  <si>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</si>
  <si>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</si>
  <si>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</si>
  <si>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</si>
  <si>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</si>
  <si>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</si>
  <si>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</si>
  <si>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</si>
  <si>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</si>
  <si>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</si>
  <si>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</si>
  <si>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</si>
  <si>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</si>
  <si>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</si>
  <si>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</si>
  <si>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</si>
  <si>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</si>
  <si>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</si>
  <si>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</si>
  <si>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</si>
  <si>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</si>
  <si>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</si>
  <si>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</si>
  <si>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</si>
  <si>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</si>
  <si>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</si>
  <si>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</si>
  <si>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</si>
  <si>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</si>
  <si>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</si>
  <si>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</si>
  <si>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</si>
  <si>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</si>
  <si>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</si>
  <si>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</si>
  <si>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</si>
  <si>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</si>
  <si>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</si>
  <si>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</si>
  <si>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</si>
  <si>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</si>
  <si>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</si>
  <si>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</si>
  <si>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</si>
  <si>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</si>
  <si>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</si>
  <si>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</si>
  <si>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</si>
  <si>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</si>
  <si>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</si>
  <si>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</si>
  <si>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</si>
  <si>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</si>
  <si>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</si>
  <si>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</si>
  <si>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</si>
  <si>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</si>
  <si>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</si>
  <si>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</si>
  <si>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</si>
  <si>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</si>
  <si>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</si>
  <si>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</si>
  <si>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</si>
  <si>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</si>
  <si>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</si>
  <si>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</si>
  <si>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</si>
  <si>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</si>
  <si>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</si>
  <si>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</si>
  <si>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</si>
  <si>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</si>
  <si>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</si>
  <si>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</si>
  <si>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</si>
  <si>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</si>
  <si>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</si>
  <si>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</si>
  <si>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</si>
  <si>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</si>
  <si>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</si>
  <si>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</si>
  <si>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</si>
  <si>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</si>
  <si>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</si>
  <si>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</si>
  <si>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</si>
  <si>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</si>
  <si>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</si>
  <si>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</si>
  <si>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</si>
  <si>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</si>
  <si>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</si>
  <si>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</si>
  <si>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</si>
  <si>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</si>
  <si>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</si>
  <si>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</si>
  <si>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</si>
  <si>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</si>
  <si>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</si>
  <si>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</si>
  <si>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</si>
  <si>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</si>
  <si>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</si>
  <si>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</si>
  <si>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</si>
  <si>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</si>
  <si>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</si>
  <si>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</si>
  <si>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</si>
  <si>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</si>
  <si>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</si>
  <si>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</si>
  <si>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</si>
  <si>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</si>
  <si>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</si>
  <si>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</si>
  <si>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</si>
  <si>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</si>
  <si>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</si>
  <si>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</si>
  <si>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</si>
  <si>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</si>
  <si>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</si>
  <si>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</si>
  <si>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</si>
  <si>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</si>
  <si>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</si>
  <si>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</si>
  <si>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</si>
  <si>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</si>
  <si>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</si>
  <si>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</si>
  <si>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</si>
  <si>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</si>
  <si>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</si>
  <si>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</si>
  <si>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</si>
  <si>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</si>
  <si>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</si>
  <si>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</si>
  <si>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</si>
  <si>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</si>
  <si>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</si>
  <si>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</si>
  <si>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</si>
  <si>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</si>
  <si>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</si>
  <si>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</si>
  <si>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</si>
  <si>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</si>
  <si>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</si>
  <si>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</si>
  <si>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</si>
  <si>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</si>
  <si>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</si>
  <si>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</si>
  <si>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</si>
  <si>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</si>
  <si>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</si>
  <si>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</si>
  <si>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</si>
  <si>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</si>
  <si>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</si>
  <si>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</si>
  <si>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</si>
  <si>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</si>
  <si>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</si>
  <si>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</si>
  <si>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</si>
  <si>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</si>
  <si>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</si>
  <si>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</si>
  <si>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</si>
  <si>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</si>
  <si>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</si>
  <si>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</si>
  <si>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</si>
  <si>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</si>
  <si>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</si>
  <si>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</si>
  <si>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</si>
  <si>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</si>
  <si>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</si>
  <si>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</si>
  <si>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</si>
  <si>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</si>
  <si>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</si>
  <si>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</si>
  <si>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</si>
  <si>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</si>
  <si>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</si>
  <si>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</si>
  <si>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</si>
  <si>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</si>
  <si>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</si>
  <si>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</si>
  <si>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</si>
  <si>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</si>
  <si>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</si>
  <si>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</si>
  <si>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</si>
  <si>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</si>
  <si>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</si>
  <si>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</si>
  <si>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</si>
  <si>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</si>
  <si>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</si>
  <si>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</si>
  <si>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</si>
  <si>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</si>
  <si>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</si>
  <si>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</si>
  <si>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</si>
  <si>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</si>
  <si>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</si>
  <si>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</si>
  <si>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</si>
  <si>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</si>
  <si>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</si>
  <si>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</si>
  <si>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</si>
  <si>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</si>
  <si>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</si>
  <si>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</si>
  <si>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</si>
  <si>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</si>
  <si>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</si>
  <si>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</si>
  <si>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</si>
  <si>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</si>
  <si>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</si>
  <si>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</si>
  <si>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</si>
  <si>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</si>
  <si>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</si>
  <si>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</si>
  <si>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</si>
  <si>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</si>
  <si>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</si>
  <si>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</si>
  <si>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</si>
  <si>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</si>
  <si>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</si>
  <si>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</si>
  <si>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</si>
  <si>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</si>
  <si>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</si>
  <si>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</si>
  <si>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</si>
  <si>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</si>
  <si>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</si>
  <si>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</si>
  <si>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</si>
  <si>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</si>
  <si>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</si>
  <si>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</si>
  <si>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</si>
  <si>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</si>
  <si>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</si>
  <si>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</si>
  <si>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</si>
  <si>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</si>
  <si>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</si>
  <si>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</si>
  <si>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</si>
  <si>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</si>
  <si>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</si>
  <si>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</si>
  <si>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</si>
  <si>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</si>
  <si>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</si>
  <si>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</si>
  <si>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</si>
  <si>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</si>
  <si>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</si>
  <si>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</si>
  <si>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</si>
  <si>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</si>
  <si>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</si>
  <si>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</si>
  <si>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</si>
  <si>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</si>
  <si>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</si>
  <si>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</si>
  <si>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</si>
  <si>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</si>
  <si>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</si>
  <si>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</si>
  <si>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</si>
  <si>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</si>
  <si>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</si>
  <si>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</si>
  <si>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</si>
  <si>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</si>
  <si>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</si>
  <si>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</si>
  <si>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</si>
  <si>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</si>
  <si>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</si>
  <si>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</si>
  <si>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</si>
  <si>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</si>
  <si>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</si>
  <si>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</si>
  <si>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</si>
  <si>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</si>
  <si>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</si>
  <si>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</si>
  <si>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</si>
  <si>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</si>
  <si>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</si>
  <si>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</si>
  <si>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</si>
  <si>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</si>
  <si>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</si>
  <si>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</si>
  <si>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</si>
  <si>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</si>
  <si>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</si>
  <si>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</si>
  <si>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</si>
  <si>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</si>
  <si>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</si>
  <si>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</si>
  <si>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</si>
  <si>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</si>
  <si>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</si>
  <si>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</si>
  <si>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</si>
  <si>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</si>
  <si>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</si>
  <si>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</si>
  <si>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</si>
  <si>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</si>
  <si>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</si>
  <si>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</si>
  <si>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</si>
  <si>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</si>
  <si>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</si>
  <si>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</si>
  <si>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</si>
  <si>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</si>
  <si>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</si>
  <si>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</si>
  <si>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</si>
  <si>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</si>
  <si>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</si>
  <si>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</si>
  <si>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</si>
  <si>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</si>
  <si>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</si>
  <si>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</si>
  <si>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</si>
  <si>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</si>
  <si>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</si>
  <si>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</si>
  <si>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</si>
  <si>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</si>
  <si>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</si>
  <si>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</si>
  <si>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</si>
  <si>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</si>
  <si>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</si>
  <si>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</si>
  <si>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</si>
  <si>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</si>
  <si>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</si>
  <si>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</si>
  <si>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</si>
  <si>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</si>
  <si>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</si>
  <si>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</si>
  <si>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</si>
  <si>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</si>
  <si>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</si>
  <si>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</si>
  <si>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</si>
  <si>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</si>
  <si>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</si>
  <si>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</si>
  <si>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</si>
  <si>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</si>
  <si>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</si>
  <si>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</si>
  <si>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</si>
  <si>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</si>
  <si>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</si>
  <si>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</si>
  <si>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</si>
  <si>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</si>
  <si>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</si>
  <si>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</si>
  <si>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</si>
  <si>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</si>
  <si>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</si>
  <si>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</si>
  <si>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</si>
  <si>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</si>
  <si>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</si>
  <si>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</si>
  <si>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</si>
  <si>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</si>
  <si>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</si>
  <si>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</si>
  <si>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</si>
  <si>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</si>
  <si>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</si>
  <si>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</si>
  <si>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</si>
  <si>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</si>
  <si>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</si>
  <si>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</si>
  <si>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</si>
  <si>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</si>
  <si>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</si>
  <si>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</si>
  <si>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</si>
  <si>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</si>
  <si>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</si>
  <si>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</si>
  <si>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</si>
  <si>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</si>
  <si>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</si>
  <si>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</si>
  <si>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</si>
  <si>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</si>
  <si>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</si>
  <si>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</si>
  <si>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</si>
  <si>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</si>
  <si>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</si>
  <si>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</si>
  <si>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</si>
  <si>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</si>
  <si>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</si>
  <si>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</si>
  <si>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</si>
  <si>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</si>
  <si>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</si>
  <si>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</si>
  <si>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</si>
  <si>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</si>
  <si>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</si>
  <si>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</si>
  <si>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</si>
  <si>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</si>
  <si>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</si>
  <si>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</si>
  <si>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</si>
  <si>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</si>
  <si>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</si>
  <si>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</si>
  <si>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</si>
  <si>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</si>
  <si>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</si>
  <si>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</si>
  <si>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</si>
  <si>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</si>
  <si>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</si>
  <si>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</si>
  <si>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</si>
  <si>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</si>
  <si>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</si>
  <si>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</si>
  <si>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</si>
  <si>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</si>
  <si>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</si>
  <si>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</si>
  <si>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</si>
  <si>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</si>
  <si>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</si>
  <si>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</si>
  <si>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</si>
  <si>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</si>
  <si>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</si>
  <si>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</si>
  <si>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</si>
  <si>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</si>
  <si>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</si>
  <si>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</si>
  <si>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</si>
  <si>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</si>
  <si>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</si>
  <si>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</si>
  <si>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</si>
  <si>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</si>
  <si>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</si>
  <si>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</si>
  <si>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</si>
  <si>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</si>
  <si>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</si>
  <si>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</si>
  <si>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</si>
  <si>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</si>
  <si>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</si>
  <si>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</si>
  <si>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</si>
  <si>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</si>
  <si>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</si>
  <si>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</si>
  <si>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</si>
  <si>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</si>
  <si>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</si>
  <si>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</si>
  <si>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</si>
  <si>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</si>
  <si>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</si>
  <si>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</si>
  <si>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</si>
  <si>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</si>
  <si>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</si>
  <si>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</si>
  <si>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</si>
  <si>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</si>
  <si>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</si>
  <si>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</si>
  <si>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</si>
  <si>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</si>
  <si>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</si>
  <si>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</si>
  <si>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</si>
  <si>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</si>
  <si>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</si>
  <si>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</si>
  <si>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</si>
  <si>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</si>
  <si>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</si>
  <si>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</si>
  <si>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</si>
  <si>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</si>
  <si>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</si>
  <si>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</si>
  <si>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</si>
  <si>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</si>
  <si>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</si>
  <si>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</si>
  <si>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</si>
  <si>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</si>
  <si>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</si>
  <si>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</si>
  <si>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</si>
  <si>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</si>
  <si>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</si>
  <si>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</si>
  <si>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</si>
  <si>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</si>
  <si>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</si>
  <si>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</si>
  <si>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</si>
  <si>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</si>
  <si>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</si>
  <si>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</si>
  <si>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</si>
  <si>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</si>
  <si>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</si>
  <si>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</si>
  <si>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</si>
  <si>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</si>
  <si>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</si>
  <si>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</si>
  <si>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</si>
  <si>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</si>
  <si>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</si>
  <si>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</si>
  <si>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</si>
  <si>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</si>
  <si>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</si>
  <si>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</si>
  <si>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</si>
  <si>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</si>
  <si>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</si>
  <si>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</si>
  <si>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</si>
  <si>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</si>
  <si>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</si>
  <si>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</si>
  <si>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</si>
  <si>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</si>
  <si>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</si>
  <si>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</si>
  <si>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</si>
  <si>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</si>
  <si>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</si>
  <si>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</si>
  <si>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</si>
  <si>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</si>
  <si>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</si>
  <si>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</si>
  <si>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</si>
  <si>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</si>
  <si>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</si>
  <si>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</si>
  <si>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</si>
  <si>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</si>
  <si>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</si>
  <si>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</si>
  <si>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</si>
  <si>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</si>
  <si>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</si>
  <si>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</si>
  <si>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</si>
  <si>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</si>
  <si>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</si>
  <si>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</si>
  <si>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</si>
  <si>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</si>
  <si>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</si>
  <si>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</si>
  <si>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</si>
  <si>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</si>
  <si>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</si>
  <si>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</si>
  <si>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</si>
  <si>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</si>
  <si>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</si>
  <si>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</si>
  <si>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</si>
  <si>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</si>
  <si>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</si>
  <si>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</si>
  <si>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</si>
  <si>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</si>
  <si>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</si>
  <si>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</si>
  <si>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</si>
  <si>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</si>
  <si>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</si>
  <si>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</si>
  <si>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</si>
  <si>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</si>
  <si>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</si>
  <si>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</si>
  <si>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</si>
  <si>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</si>
  <si>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</si>
  <si>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</si>
  <si>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</si>
  <si>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</si>
  <si>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</si>
  <si>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</si>
  <si>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</si>
  <si>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</si>
  <si>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</si>
  <si>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</si>
  <si>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</si>
  <si>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</si>
  <si>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</si>
  <si>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</si>
  <si>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</si>
  <si>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</si>
  <si>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</si>
  <si>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</si>
  <si>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</si>
  <si>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</si>
  <si>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</si>
  <si>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</si>
  <si>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</si>
  <si>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</si>
  <si>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</si>
  <si>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</si>
  <si>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</si>
  <si>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</si>
  <si>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</si>
  <si>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</si>
  <si>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</si>
  <si>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</si>
  <si>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</si>
  <si>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</si>
  <si>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</si>
  <si>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</si>
  <si>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</si>
  <si>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</si>
  <si>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</si>
  <si>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</si>
  <si>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</si>
  <si>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</si>
  <si>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</si>
  <si>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</si>
  <si>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</si>
  <si>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</si>
  <si>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</si>
  <si>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</si>
  <si>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</si>
  <si>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</si>
  <si>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</si>
  <si>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</si>
  <si>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</si>
  <si>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</si>
  <si>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</si>
  <si>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</si>
  <si>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</si>
  <si>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</si>
  <si>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</si>
  <si>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</si>
  <si>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</si>
  <si>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</si>
  <si>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</si>
  <si>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</si>
  <si>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</si>
  <si>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</si>
  <si>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</si>
  <si>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</si>
  <si>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</si>
  <si>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</si>
  <si>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</si>
  <si>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</si>
  <si>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</si>
  <si>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</si>
  <si>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</si>
  <si>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</si>
  <si>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</si>
  <si>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</si>
  <si>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</si>
  <si>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</si>
  <si>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</si>
  <si>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</si>
  <si>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</si>
  <si>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</si>
  <si>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</si>
  <si>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</si>
  <si>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</si>
  <si>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</si>
  <si>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</si>
  <si>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</si>
  <si>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</si>
  <si>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</si>
  <si>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</si>
  <si>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</si>
  <si>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</si>
  <si>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</si>
  <si>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</si>
  <si>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</si>
  <si>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</si>
  <si>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</si>
  <si>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</si>
  <si>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</si>
  <si>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</si>
  <si>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</si>
  <si>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</si>
  <si>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</si>
  <si>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</si>
  <si>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</si>
  <si>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</si>
  <si>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</si>
  <si>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</si>
  <si>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</si>
  <si>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</si>
  <si>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</si>
  <si>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</si>
  <si>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</si>
  <si>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</si>
  <si>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</si>
  <si>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</si>
  <si>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</si>
  <si>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</si>
  <si>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</si>
  <si>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</si>
  <si>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</si>
  <si>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</si>
  <si>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</si>
  <si>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</si>
  <si>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</si>
  <si>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</si>
  <si>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</si>
  <si>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</si>
  <si>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</si>
  <si>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</si>
  <si>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</si>
  <si>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</si>
  <si>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</si>
  <si>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</si>
  <si>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</si>
  <si>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</si>
  <si>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</si>
  <si>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</si>
  <si>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</si>
  <si>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</si>
  <si>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</si>
  <si>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</si>
  <si>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</si>
  <si>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</si>
  <si>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</si>
  <si>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</si>
  <si>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</si>
  <si>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</si>
  <si>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</si>
  <si>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</si>
  <si>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</si>
  <si>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</si>
  <si>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</si>
  <si>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</si>
  <si>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</si>
  <si>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</si>
  <si>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</si>
  <si>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</si>
  <si>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</si>
  <si>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</si>
  <si>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</si>
  <si>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</si>
  <si>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</si>
  <si>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</si>
  <si>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</si>
  <si>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</si>
  <si>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</si>
  <si>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</si>
  <si>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</si>
  <si>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</si>
  <si>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</si>
  <si>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</si>
  <si>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</si>
  <si>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</si>
  <si>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</si>
  <si>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</si>
  <si>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</si>
  <si>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</si>
  <si>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</si>
  <si>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</si>
  <si>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</si>
  <si>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</si>
  <si>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</si>
  <si>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</si>
  <si>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</si>
  <si>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</si>
  <si>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</si>
  <si>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</si>
  <si>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</si>
  <si>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</si>
  <si>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</si>
  <si>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</si>
  <si>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</si>
  <si>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</si>
  <si>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</si>
  <si>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</si>
  <si>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</si>
  <si>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</si>
  <si>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</si>
  <si>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</si>
  <si>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</si>
  <si>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</si>
  <si>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</si>
  <si>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</si>
  <si>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</si>
  <si>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</si>
  <si>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</si>
  <si>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</si>
  <si>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</si>
  <si>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</si>
  <si>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</si>
  <si>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</si>
  <si>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</si>
  <si>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</si>
  <si>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</si>
  <si>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</si>
  <si>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</si>
  <si>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</si>
  <si>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</si>
  <si>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</si>
  <si>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</si>
  <si>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</si>
  <si>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</si>
  <si>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</si>
  <si>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</si>
  <si>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</si>
  <si>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</si>
  <si>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</si>
  <si>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</si>
  <si>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</si>
  <si>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</si>
  <si>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</si>
  <si>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</si>
  <si>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</si>
  <si>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</si>
  <si>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</si>
  <si>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</si>
  <si>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</si>
  <si>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</si>
  <si>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</si>
  <si>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</si>
  <si>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</si>
  <si>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</si>
  <si>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</si>
  <si>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</si>
  <si>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</si>
  <si>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</si>
  <si>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</si>
  <si>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</si>
  <si>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</si>
  <si>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</si>
  <si>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</si>
  <si>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</si>
  <si>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</si>
  <si>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</si>
  <si>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</si>
  <si>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</si>
  <si>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</si>
  <si>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</si>
  <si>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</si>
  <si>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</si>
  <si>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</si>
  <si>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</si>
  <si>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</si>
  <si>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</si>
  <si>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</si>
  <si>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</si>
  <si>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</si>
  <si>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</si>
  <si>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</si>
  <si>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</si>
  <si>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</si>
  <si>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</si>
  <si>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</si>
  <si>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</si>
  <si>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</si>
  <si>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</si>
  <si>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</si>
  <si>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</si>
  <si>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</si>
  <si>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</si>
  <si>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</si>
  <si>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</si>
  <si>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</si>
  <si>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</si>
  <si>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</si>
  <si>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</si>
  <si>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</si>
  <si>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</si>
  <si>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</si>
  <si>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</si>
  <si>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</si>
  <si>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</si>
  <si>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</si>
  <si>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</si>
  <si>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</si>
  <si>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</si>
  <si>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</si>
  <si>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</si>
  <si>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</si>
  <si>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</si>
  <si>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</si>
  <si>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</si>
  <si>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</si>
  <si>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</si>
  <si>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</si>
  <si>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</si>
  <si>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</si>
  <si>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</si>
  <si>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</si>
  <si>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</si>
  <si>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</si>
  <si>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</si>
  <si>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</si>
  <si>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</si>
  <si>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</si>
  <si>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</si>
  <si>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</si>
  <si>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</si>
  <si>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</si>
  <si>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</si>
  <si>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</si>
  <si>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</si>
  <si>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</si>
  <si>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</si>
  <si>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</si>
  <si>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</si>
  <si>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</si>
  <si>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</si>
  <si>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</si>
  <si>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</si>
  <si>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</si>
  <si>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</si>
  <si>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</si>
  <si>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</si>
  <si>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</si>
  <si>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</si>
  <si>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</si>
  <si>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</si>
  <si>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</si>
  <si>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</si>
  <si>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</si>
  <si>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</si>
  <si>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</si>
  <si>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</si>
  <si>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</si>
  <si>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</si>
  <si>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</si>
  <si>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</si>
  <si>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</si>
  <si>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</si>
  <si>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</si>
  <si>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</si>
  <si>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</si>
  <si>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</si>
  <si>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</si>
  <si>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</si>
  <si>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</si>
  <si>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</si>
  <si>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</si>
  <si>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</si>
  <si>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</si>
  <si>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</si>
  <si>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</si>
  <si>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</si>
  <si>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</si>
  <si>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</si>
  <si>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</si>
  <si>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</si>
  <si>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</si>
  <si>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</si>
  <si>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</si>
  <si>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</si>
  <si>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</si>
  <si>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</si>
  <si>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</si>
  <si>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</si>
  <si>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</si>
  <si>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</si>
  <si>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</si>
  <si>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</si>
  <si>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</si>
  <si>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</si>
  <si>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</si>
  <si>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</si>
  <si>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</si>
  <si>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</si>
  <si>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</si>
  <si>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</si>
  <si>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</si>
  <si>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</si>
  <si>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</si>
  <si>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</si>
  <si>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</si>
  <si>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</si>
  <si>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</si>
  <si>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</si>
  <si>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</si>
  <si>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</si>
  <si>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</si>
  <si>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</si>
  <si>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</si>
  <si>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</si>
  <si>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</si>
  <si>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</si>
  <si>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</si>
  <si>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</si>
  <si>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</si>
  <si>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</si>
  <si>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</si>
  <si>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</si>
  <si>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</si>
  <si>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</si>
  <si>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</si>
  <si>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</si>
  <si>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</si>
  <si>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</si>
  <si>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</si>
  <si>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</si>
  <si>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</si>
  <si>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</si>
  <si>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</si>
  <si>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</si>
  <si>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</si>
  <si>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</si>
  <si>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</si>
  <si>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</si>
  <si>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</si>
  <si>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</si>
  <si>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</si>
  <si>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</si>
  <si>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</si>
  <si>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</si>
  <si>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</si>
  <si>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</si>
  <si>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</si>
  <si>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</si>
  <si>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</si>
  <si>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</si>
  <si>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</si>
  <si>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</si>
  <si>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</si>
  <si>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</si>
  <si>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</si>
  <si>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</si>
  <si>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</si>
  <si>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</si>
  <si>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</si>
  <si>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</si>
  <si>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</si>
  <si>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</si>
  <si>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</si>
  <si>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</si>
  <si>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</si>
  <si>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</si>
  <si>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</si>
  <si>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</si>
  <si>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</si>
  <si>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</si>
  <si>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</si>
  <si>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</si>
  <si>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</si>
  <si>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</si>
  <si>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</si>
  <si>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</si>
  <si>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</si>
  <si>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</si>
  <si>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</si>
  <si>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</si>
  <si>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</si>
  <si>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</si>
  <si>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</si>
  <si>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</si>
  <si>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</si>
  <si>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</si>
  <si>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</si>
  <si>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</si>
  <si>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</si>
  <si>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</si>
  <si>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</si>
  <si>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</si>
  <si>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</si>
  <si>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</si>
  <si>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</si>
  <si>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</si>
  <si>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</si>
  <si>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</si>
  <si>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</si>
  <si>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</si>
  <si>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</si>
  <si>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</si>
  <si>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</si>
  <si>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</si>
  <si>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</si>
  <si>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</si>
  <si>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</si>
  <si>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</si>
  <si>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</si>
  <si>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</si>
  <si>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</si>
  <si>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</si>
  <si>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</si>
  <si>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</si>
  <si>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</si>
  <si>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</si>
  <si>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</si>
  <si>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</si>
  <si>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</si>
  <si>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</si>
  <si>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</si>
  <si>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</si>
  <si>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</si>
  <si>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</si>
  <si>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</si>
  <si>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</si>
  <si>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</si>
  <si>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</si>
  <si>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</si>
  <si>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</si>
  <si>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</si>
  <si>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</si>
  <si>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</si>
  <si>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</si>
  <si>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</si>
  <si>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</si>
  <si>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</si>
  <si>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</si>
  <si>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</si>
  <si>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</si>
  <si>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</si>
  <si>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</si>
  <si>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</si>
  <si>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</si>
  <si>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</si>
  <si>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</si>
  <si>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</si>
  <si>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</si>
  <si>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</si>
  <si>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</si>
  <si>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</si>
  <si>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</si>
  <si>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</si>
  <si>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</si>
  <si>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</si>
  <si>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</si>
  <si>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</si>
  <si>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</si>
  <si>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</si>
  <si>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</si>
  <si>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</si>
  <si>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</si>
  <si>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</si>
  <si>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</si>
  <si>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</si>
  <si>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</si>
  <si>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</si>
  <si>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</si>
  <si>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</si>
  <si>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</si>
  <si>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</si>
  <si>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</si>
  <si>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</si>
  <si>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</si>
  <si>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</si>
  <si>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</si>
  <si>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</si>
  <si>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</si>
  <si>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</si>
  <si>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</si>
  <si>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</si>
  <si>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</si>
  <si>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</si>
  <si>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</si>
  <si>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</si>
  <si>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</si>
  <si>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</si>
  <si>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</si>
  <si>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</si>
  <si>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</si>
  <si>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</si>
  <si>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</si>
  <si>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</si>
  <si>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</si>
  <si>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</si>
  <si>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</si>
  <si>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</si>
  <si>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</si>
  <si>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</si>
  <si>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</si>
  <si>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</si>
  <si>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</si>
  <si>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</si>
  <si>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</si>
  <si>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</si>
  <si>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</si>
  <si>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</si>
  <si>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</si>
  <si>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</si>
  <si>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</si>
  <si>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</si>
  <si>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</si>
  <si>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</si>
  <si>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</si>
  <si>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</si>
  <si>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</si>
  <si>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</si>
  <si>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</si>
  <si>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</si>
  <si>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</si>
  <si>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</si>
  <si>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</si>
  <si>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</si>
  <si>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</si>
  <si>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</si>
  <si>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</si>
  <si>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</si>
  <si>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</si>
  <si>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</si>
  <si>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</si>
  <si>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</si>
  <si>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</si>
  <si>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</si>
  <si>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</si>
  <si>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</si>
  <si>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</si>
  <si>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</si>
  <si>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</si>
  <si>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</si>
  <si>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</si>
  <si>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</si>
  <si>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</si>
  <si>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</si>
  <si>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</si>
  <si>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</si>
  <si>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</si>
  <si>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</si>
  <si>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</si>
  <si>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</si>
  <si>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</si>
  <si>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</si>
  <si>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</si>
  <si>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</si>
  <si>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</si>
  <si>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</si>
  <si>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</si>
  <si>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</si>
  <si>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</si>
  <si>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</si>
  <si>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</si>
  <si>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</si>
  <si>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</si>
  <si>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</si>
  <si>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</si>
  <si>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</si>
  <si>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</si>
  <si>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</si>
  <si>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</si>
  <si>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</si>
  <si>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</si>
  <si>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</si>
  <si>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</si>
  <si>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</si>
  <si>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</si>
  <si>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</si>
  <si>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</si>
  <si>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</si>
  <si>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</si>
  <si>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</si>
  <si>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</si>
  <si>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</si>
  <si>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</si>
  <si>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</si>
  <si>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</si>
  <si>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</si>
  <si>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</si>
  <si>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</si>
  <si>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</si>
  <si>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</si>
  <si>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</si>
  <si>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</si>
  <si>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</si>
  <si>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</si>
  <si>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</si>
  <si>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</si>
  <si>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</si>
  <si>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</si>
  <si>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</si>
  <si>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</si>
  <si>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</si>
  <si>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</si>
  <si>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</si>
  <si>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</si>
  <si>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</si>
  <si>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</si>
  <si>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</si>
  <si>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</si>
  <si>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</si>
  <si>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</si>
  <si>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</si>
  <si>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</si>
  <si>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</si>
  <si>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</si>
  <si>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</si>
  <si>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</si>
  <si>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</si>
  <si>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</si>
  <si>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</si>
  <si>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</si>
  <si>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</si>
  <si>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</si>
  <si>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</si>
  <si>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</si>
  <si>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</si>
  <si>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</si>
  <si>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</si>
  <si>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</si>
  <si>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</si>
  <si>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</si>
  <si>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</si>
  <si>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</si>
  <si>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</si>
  <si>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</si>
  <si>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</si>
  <si>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</si>
  <si>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</si>
  <si>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</si>
  <si>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</si>
  <si>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</si>
  <si>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</si>
  <si>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</si>
  <si>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</si>
  <si>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</si>
  <si>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</si>
  <si>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</si>
  <si>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</si>
  <si>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</si>
  <si>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</si>
  <si>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</si>
  <si>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</si>
  <si>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</si>
  <si>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</si>
  <si>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</si>
  <si>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</si>
  <si>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</si>
  <si>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</si>
  <si>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</si>
  <si>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</si>
  <si>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</si>
  <si>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</si>
  <si>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</si>
  <si>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</si>
  <si>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</si>
  <si>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</si>
  <si>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</si>
  <si>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</si>
  <si>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</si>
  <si>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</si>
  <si>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</si>
  <si>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</si>
  <si>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</si>
  <si>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</si>
  <si>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</si>
  <si>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</si>
  <si>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</si>
  <si>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</si>
  <si>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</si>
  <si>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</si>
  <si>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</si>
  <si>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</si>
  <si>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</si>
  <si>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</si>
  <si>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</si>
  <si>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</si>
  <si>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</si>
  <si>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</si>
  <si>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</si>
  <si>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</si>
  <si>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</si>
  <si>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</si>
  <si>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</si>
  <si>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</si>
  <si>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</si>
  <si>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</si>
  <si>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</si>
  <si>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</si>
  <si>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</si>
  <si>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</si>
  <si>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</si>
  <si>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</si>
  <si>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</si>
  <si>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</si>
  <si>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</si>
  <si>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</si>
  <si>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</si>
  <si>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</si>
  <si>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</si>
  <si>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</si>
  <si>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</si>
  <si>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</si>
  <si>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</si>
  <si>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</si>
  <si>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</si>
  <si>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</si>
  <si>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</si>
  <si>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</si>
  <si>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</si>
  <si>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</si>
  <si>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</si>
  <si>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</si>
  <si>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</si>
  <si>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</si>
  <si>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</si>
  <si>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</si>
  <si>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</si>
  <si>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</si>
  <si>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</si>
  <si>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</si>
  <si>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</si>
  <si>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</si>
  <si>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</si>
  <si>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</si>
  <si>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</si>
  <si>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</si>
  <si>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</si>
  <si>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</si>
  <si>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</si>
  <si>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</si>
  <si>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</si>
  <si>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</si>
  <si>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</si>
  <si>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</si>
  <si>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</si>
  <si>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</si>
  <si>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</si>
  <si>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</si>
  <si>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</si>
  <si>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</si>
  <si>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</si>
  <si>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</si>
  <si>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</si>
  <si>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</si>
  <si>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</si>
  <si>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</si>
  <si>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</si>
  <si>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</si>
  <si>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</si>
  <si>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</si>
  <si>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</si>
  <si>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</si>
  <si>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</si>
  <si>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</si>
  <si>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</si>
  <si>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</si>
  <si>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</si>
  <si>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</si>
  <si>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</si>
  <si>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</si>
  <si>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</si>
  <si>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</si>
  <si>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</si>
  <si>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</si>
  <si>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</si>
  <si>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</si>
  <si>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</si>
  <si>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</si>
  <si>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</si>
  <si>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</si>
  <si>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</si>
  <si>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</si>
  <si>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</si>
  <si>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</si>
  <si>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</si>
  <si>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</si>
  <si>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</si>
  <si>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</si>
  <si>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</si>
  <si>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</si>
  <si>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</si>
  <si>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</si>
  <si>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</si>
  <si>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</si>
  <si>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</si>
  <si>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</si>
  <si>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</si>
  <si>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</si>
  <si>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</si>
  <si>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</si>
  <si>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</si>
  <si>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</si>
  <si>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</si>
  <si>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</si>
  <si>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</si>
  <si>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</si>
  <si>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</si>
  <si>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</si>
  <si>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</si>
  <si>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</si>
  <si>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</si>
  <si>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</si>
  <si>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</si>
  <si>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</si>
  <si>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</si>
  <si>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</si>
  <si>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</si>
  <si>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</si>
  <si>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</si>
  <si>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</si>
  <si>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</si>
  <si>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</si>
  <si>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</si>
  <si>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</si>
  <si>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</si>
  <si>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</si>
  <si>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</si>
  <si>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</si>
  <si>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</si>
  <si>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</si>
  <si>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</si>
  <si>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</si>
  <si>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</si>
  <si>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</si>
  <si>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</si>
  <si>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</si>
  <si>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</si>
  <si>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</si>
  <si>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</si>
  <si>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</si>
  <si>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</si>
  <si>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</si>
  <si>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</si>
  <si>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</si>
  <si>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</si>
  <si>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</si>
  <si>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</si>
  <si>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</si>
  <si>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</si>
  <si>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</si>
  <si>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</si>
  <si>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</si>
  <si>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</si>
  <si>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</si>
  <si>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</si>
  <si>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</si>
  <si>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</si>
  <si>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</si>
  <si>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</si>
  <si>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</si>
  <si>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</si>
  <si>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</si>
  <si>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</si>
  <si>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</si>
  <si>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</si>
  <si>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</si>
  <si>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</si>
  <si>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</si>
  <si>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</si>
  <si>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</si>
  <si>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</si>
  <si>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</si>
  <si>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</si>
  <si>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</si>
  <si>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</si>
  <si>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</si>
  <si>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</si>
  <si>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</si>
  <si>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</si>
  <si>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</si>
  <si>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</si>
  <si>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</si>
  <si>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</si>
  <si>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</si>
  <si>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</si>
  <si>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</si>
  <si>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</si>
  <si>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</si>
  <si>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</si>
  <si>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</si>
  <si>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</si>
  <si>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</si>
  <si>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</si>
  <si>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</si>
  <si>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</si>
  <si>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</si>
  <si>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</si>
  <si>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</si>
  <si>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</si>
  <si>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</si>
  <si>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</si>
  <si>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</si>
  <si>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</si>
  <si>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</si>
  <si>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</si>
  <si>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</si>
  <si>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</si>
  <si>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</si>
  <si>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</si>
  <si>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</si>
  <si>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</si>
  <si>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</si>
  <si>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</si>
  <si>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</si>
  <si>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</si>
  <si>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</si>
  <si>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</si>
  <si>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</si>
  <si>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</si>
  <si>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</si>
  <si>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</si>
  <si>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</si>
  <si>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</si>
  <si>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</si>
  <si>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</si>
  <si>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</si>
  <si>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</si>
  <si>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</si>
  <si>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</si>
  <si>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</si>
  <si>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</si>
  <si>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</si>
  <si>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</si>
  <si>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</si>
  <si>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</si>
  <si>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</si>
  <si>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</si>
  <si>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</si>
  <si>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</si>
  <si>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</si>
  <si>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</si>
  <si>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</si>
  <si>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</si>
  <si>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</si>
  <si>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</si>
  <si>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</si>
  <si>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</si>
  <si>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</si>
  <si>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</si>
  <si>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</si>
  <si>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</si>
  <si>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</si>
  <si>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</si>
  <si>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</si>
  <si>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</si>
  <si>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</si>
  <si>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</si>
  <si>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</si>
  <si>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</si>
  <si>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</si>
  <si>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</si>
  <si>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</si>
  <si>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</si>
  <si>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</si>
  <si>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</si>
  <si>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</si>
  <si>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</si>
  <si>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</si>
  <si>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</si>
  <si>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</si>
  <si>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</si>
  <si>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</si>
  <si>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</si>
  <si>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</si>
  <si>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</si>
  <si>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</si>
  <si>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</si>
  <si>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</si>
  <si>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</si>
  <si>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</si>
  <si>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</si>
  <si>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</si>
  <si>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</si>
  <si>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</si>
  <si>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</si>
  <si>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</si>
  <si>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</si>
  <si>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</si>
  <si>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</si>
  <si>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</si>
  <si>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</si>
  <si>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</si>
  <si>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</si>
  <si>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</si>
  <si>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</si>
  <si>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</si>
  <si>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</si>
  <si>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</si>
  <si>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</si>
  <si>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</si>
  <si>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</si>
  <si>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</si>
  <si>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</si>
  <si>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</si>
  <si>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</si>
  <si>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</si>
  <si>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</si>
  <si>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</si>
  <si>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</si>
  <si>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</si>
  <si>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</si>
  <si>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</si>
  <si>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</si>
  <si>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</si>
  <si>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</si>
  <si>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</si>
  <si>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</si>
  <si>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</si>
  <si>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</si>
  <si>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</si>
  <si>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</si>
  <si>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</si>
  <si>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</si>
  <si>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</si>
  <si>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</si>
  <si>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</si>
  <si>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PCM-20251030-00000129</t>
  </si>
  <si>
    <t xml:space="preserve">team at site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</si>
  <si>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</si>
  <si>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</si>
  <si>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</si>
  <si>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</si>
  <si>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</si>
  <si>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</si>
  <si>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</si>
  <si>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</si>
  <si>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</si>
  <si>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</si>
  <si>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</si>
  <si>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</si>
  <si>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</si>
  <si>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</si>
  <si>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</si>
  <si>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</si>
  <si>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</si>
  <si>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</si>
  <si>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</si>
  <si>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</si>
  <si>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</si>
  <si>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</si>
  <si>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</si>
  <si>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</si>
  <si>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</si>
  <si>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</si>
  <si>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</si>
  <si>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</si>
  <si>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</si>
  <si>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</si>
  <si>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</si>
  <si>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</si>
  <si>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</si>
  <si>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</si>
  <si>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</si>
  <si>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</si>
  <si>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</si>
  <si>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</si>
  <si>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</si>
  <si>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</si>
  <si>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</si>
  <si>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</si>
  <si>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</si>
  <si>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</si>
  <si>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</si>
  <si>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</si>
  <si>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</si>
  <si>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</si>
  <si>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</si>
  <si>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</si>
  <si>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</si>
  <si>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</si>
  <si>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</si>
  <si>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</si>
  <si>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</si>
  <si>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</si>
  <si>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</si>
  <si>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</si>
  <si>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</si>
  <si>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</si>
  <si>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</si>
  <si>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</si>
  <si>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</si>
  <si>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</si>
  <si>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</si>
  <si>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</si>
  <si>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</si>
  <si>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</si>
  <si>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</si>
  <si>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</si>
  <si>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</si>
  <si>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</si>
  <si>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</si>
  <si>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</si>
  <si>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</si>
  <si>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</si>
  <si>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</si>
  <si>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</si>
  <si>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</si>
  <si>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</si>
  <si>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</si>
  <si>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</si>
  <si>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</si>
  <si>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</si>
  <si>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PCM-20251030-00000244</t>
  </si>
  <si>
    <t>ETA 25 KM</t>
  </si>
  <si>
    <t xml:space="preserve"> PCM-20250215-00000830 </t>
  </si>
  <si>
    <t>LTE site still down and  site located in aramco area access issue need special permission</t>
  </si>
  <si>
    <t>PCM-20251029-00003000</t>
  </si>
  <si>
    <t xml:space="preserve">access nigth issue USF area </t>
  </si>
  <si>
    <t>PCM-20251030-00000257</t>
  </si>
  <si>
    <t>60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</si>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</sst>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bottom style="thin">
        <color rgb="FF000000"/>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xf numFmtId="0" fontId="26" fillId="0" borderId="20" xfId="0" applyFont="1" applyBorder="1"/>
    <xf numFmtId="0" fontId="26" fillId="0" borderId="6" xfId="0" applyFont="1" applyBorder="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5" totalsRowShown="0" headerRowDxfId="174" dataDxfId="173" headerRowBorderDxfId="171" tableBorderDxfId="172" totalsRowBorderDxfId="170">
  <autoFilter ref="A1:L14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1" totalsRowShown="0" headerRowDxfId="157" dataDxfId="156" headerRowBorderDxfId="154" tableBorderDxfId="155" totalsRowBorderDxfId="153">
  <autoFilter ref="A1:CJ18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6" totalsRowShown="0" headerRowDxfId="64" dataDxfId="63" headerRowBorderDxfId="61" tableBorderDxfId="62">
  <autoFilter ref="A1:L1096"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0" totalsRowShown="0" headerRowDxfId="48" dataDxfId="47" headerRowBorderDxfId="45" tableBorderDxfId="46" totalsRowBorderDxfId="44">
  <autoFilter ref="A1:L16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11" totalsRowShown="0" headerRowDxfId="31" dataDxfId="30" headerRowBorderDxfId="28" tableBorderDxfId="29">
  <autoFilter ref="A1:L41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63" totalsRowShown="0" headerRowDxfId="15" dataDxfId="14" headerRowBorderDxfId="12" tableBorderDxfId="13">
  <autoFilter ref="A1:L6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5"/>
  <sheetViews>
    <sheetView tabSelected="1" workbookViewId="0">
      <selection activeCell="D9" sqref="D9"/>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9" style="50" customWidth="1"/>
    <col min="11" max="11" width="60.39843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297.25494155092747</v>
      </c>
      <c r="H2" s="78">
        <v>45662.943402777775</v>
      </c>
      <c r="I2" s="61" t="str">
        <f>IFERROR(VLOOKUP(D2,DB!A:F,6,0),"")</f>
        <v>Generator-SG</v>
      </c>
      <c r="J2" s="61" t="str">
        <f>IFERROR(VLOOKUP(D2,DB!A:G,7,0),"")</f>
        <v>Dead</v>
      </c>
      <c r="K2" s="69" t="s">
        <v>39022</v>
      </c>
      <c r="L2" s="67" t="str">
        <f>IFERROR(VLOOKUP(D2,DB!A:I,9,0),"")</f>
        <v>Latis</v>
      </c>
    </row>
    <row r="3" spans="1:15" ht="18.75" customHeight="1">
      <c r="A3" s="169" t="s">
        <v>39023</v>
      </c>
      <c r="B3" s="134" t="str">
        <f>IFERROR(VLOOKUP(D3,DB!A:K,11,0),"")</f>
        <v>R1</v>
      </c>
      <c r="C3" s="134">
        <v>1</v>
      </c>
      <c r="D3" s="134" t="s">
        <v>12294</v>
      </c>
      <c r="E3" s="135" t="s">
        <v>39021</v>
      </c>
      <c r="F3" s="136">
        <v>45959.567361111112</v>
      </c>
      <c r="G3" s="137">
        <f ca="1">IFERROR(NOW()-F3,"")</f>
        <v>0.63600636574119562</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34" t="s">
        <v>8705</v>
      </c>
      <c r="E4" s="135" t="s">
        <v>39021</v>
      </c>
      <c r="F4" s="136">
        <v>45960.10019675926</v>
      </c>
      <c r="G4" s="137">
        <f ca="1">IFERROR(NOW()-F4,"")</f>
        <v>0.10317071759345708</v>
      </c>
      <c r="H4" s="136">
        <v>45960.095335648148</v>
      </c>
      <c r="I4" s="134" t="str">
        <f>IFERROR(VLOOKUP(D4,DB!A:F,6,0),"")</f>
        <v>Power Cube</v>
      </c>
      <c r="J4" s="134" t="str">
        <f>IFERROR(VLOOKUP(D4,DB!A:G,7,0),"")</f>
        <v>No BB Design+Weak</v>
      </c>
      <c r="K4" s="138" t="s">
        <v>39026</v>
      </c>
      <c r="L4" s="139" t="str">
        <f>IFERROR(VLOOKUP(D4,DB!A:I,9,0),"")</f>
        <v>Latis</v>
      </c>
    </row>
    <row r="5" spans="1:15" ht="15" customHeight="1">
      <c r="A5" s="133"/>
      <c r="B5" s="134" t="str">
        <f>IFERROR(VLOOKUP(D5,DB!A:K,11,0),"")</f>
        <v/>
      </c>
      <c r="C5" s="134"/>
      <c r="D5" s="134"/>
      <c r="E5" s="135"/>
      <c r="F5" s="136"/>
      <c r="G5" s="137">
        <f ca="1">IFERROR(NOW()-F5,"")</f>
        <v>45960.203367476854</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45960.203367476854</v>
      </c>
      <c r="H6" s="136"/>
      <c r="I6" s="134" t="str">
        <f>IFERROR(VLOOKUP(D6,DB!A:F,6,0),"")</f>
        <v/>
      </c>
      <c r="J6" s="134" t="str">
        <f>IFERROR(VLOOKUP(D6,DB!A:G,7,0),"")</f>
        <v/>
      </c>
      <c r="K6" s="138"/>
      <c r="L6" s="139" t="str">
        <f>IFERROR(VLOOKUP(D6,DB!A:I,9,0),"")</f>
        <v/>
      </c>
    </row>
    <row r="7" spans="1:15" ht="15" customHeight="1">
      <c r="A7" s="133"/>
      <c r="B7" s="134" t="str">
        <f>IFERROR(VLOOKUP(D7,DB!A:K,11,0),"")</f>
        <v/>
      </c>
      <c r="C7" s="134"/>
      <c r="D7" s="170"/>
      <c r="E7" s="135"/>
      <c r="F7" s="136"/>
      <c r="G7" s="137">
        <f ca="1">IFERROR(NOW()-F7,"")</f>
        <v>45960.203367476854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45960.203367476854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45960.203367476854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45960.203367476854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45960.203367476854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45960.203367476854</v>
      </c>
      <c r="H12" s="136"/>
      <c r="I12" s="134" t="str">
        <f>IFERROR(VLOOKUP(D12,DB!A:F,6,0),"")</f>
        <v/>
      </c>
      <c r="J12" s="134" t="str">
        <f>IFERROR(VLOOKUP(D12,DB!A:G,7,0),"")</f>
        <v/>
      </c>
      <c r="K12" s="138"/>
      <c r="L12" s="139" t="str">
        <f>IFERROR(VLOOKUP(D12,DB!A:I,9,0),"")</f>
        <v/>
      </c>
    </row>
    <row r="13" spans="1:15" ht="15" customHeight="1">
      <c r="A13" s="145"/>
      <c r="B13" s="146" t="str">
        <f>IFERROR(VLOOKUP(D13,DB!A:K,11,0),"")</f>
        <v/>
      </c>
      <c r="C13" s="146"/>
      <c r="D13" s="146"/>
      <c r="E13" s="147"/>
      <c r="F13" s="148"/>
      <c r="G13" s="149">
        <f ca="1">IFERROR(NOW()-F13,"")</f>
        <v>45960.203367476854</v>
      </c>
      <c r="H13" s="148"/>
      <c r="I13" s="146" t="str">
        <f>IFERROR(VLOOKUP(D13,DB!A:F,6,0),"")</f>
        <v/>
      </c>
      <c r="J13" s="146" t="str">
        <f>IFERROR(VLOOKUP(D13,DB!A:G,7,0),"")</f>
        <v/>
      </c>
      <c r="K13" s="150"/>
      <c r="L13" s="151" t="str">
        <f>IFERROR(VLOOKUP(D13,DB!A:I,9,0),"")</f>
        <v/>
      </c>
    </row>
    <row r="14" spans="1:15" ht="15" customHeight="1">
      <c r="A14" s="133"/>
      <c r="B14" s="134" t="str">
        <f>IFERROR(VLOOKUP(D14,DB!A:K,11,0),"")</f>
        <v/>
      </c>
      <c r="C14" s="134"/>
      <c r="D14" s="134"/>
      <c r="E14" s="135"/>
      <c r="F14" s="136"/>
      <c r="G14" s="137">
        <f ca="1">IFERROR(NOW()-F14,"")</f>
        <v>45960.203367245369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45960.203367245369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45960.203367245369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45960.203367245369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45960.203367245369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45960.203367245369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45960.203367245369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80"/>
      <c r="E21" s="135"/>
      <c r="F21" s="136"/>
      <c r="G21" s="137">
        <f ca="1">IFERROR(NOW()-F21,"")</f>
        <v>45960.203367245369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45960.203367245369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45960.203367245369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45960.203367245369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45960.203367245369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45960.203367245369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45960.203367245369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45960.203367245369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45960.203367245369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45960.203367245369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45960.203367245369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45960.203367245369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45960.203367245369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45960.203367245369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45960.203367245369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45960.203367245369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45960.203367245369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45960.203367245369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45960.203367245369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45960.203367245369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45960.203367245369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45960.203367245369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45960.203367245369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45960.203367245369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45960.203367245369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45960.203367245369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45960.203367245369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45960.203367245369</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45960.203367245369</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45960.203367245369</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45960.203367245369</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45960.203367245369</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45960.203367245369</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45960.203367245369</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45960.203367245369</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45960.203367245369</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45960.203367245369</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45960.203367245369</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45960.203367245369</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45960.203367245369</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45960.203367245369</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45960.203367245369</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45960.203367245369</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45960.203367245369</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45960.203367245369</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45960.203367245369</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45960.203367245369</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45960.203367245369</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45960.203367245369</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45960.203367245369</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45960.203367245369</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45960.203367245369</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45960.203367245369</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45960.203367245369</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45960.203367245369</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45960.203367245369</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45960.203367245369</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45960.203367245369</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45960.203367245369</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45960.203367245369</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45960.203367245369</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45960.203367245369</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45960.203367245369</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45960.203367245369</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45960.203367245369</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45960.203367245369</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45960.203367245369</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45960.203367245369</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45960.203367245369</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45960.203367245369</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45960.203367245369</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45960.203367245369</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45960.203367245369</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45960.203367245369</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45960.203367245369</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45960.203367245369</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45960.203367245369</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45960.203367245369</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45960.203367245369</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45960.203367245369</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45960.203367245369</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45960.203367245369</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45960.203367245369</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45960.203367245369</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45960.203367245369</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45960.203367245369</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45960.203367245369</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45960.203367245369</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45960.203367245369</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45960.203367245369</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45960.203367245369</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45960.203367245369</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45960.203367245369</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45960.203367245369</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45960.203367245369</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45960.203367245369</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45960.203367245369</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45960.203367245369</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45960.203367245369</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45960.203367245369</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45960.203367245369</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45960.203367245369</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45960.203367245369</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45960.203367245369</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45960.203367245369</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45960.203367245369</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45960.203367245369</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45960.203367245369</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45960.203367245369</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45960.203367245369</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45960.203367245369</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45960.203367245369</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45960.203367245369</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45960.203367245369</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45960.203367245369</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45960.203367245369</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45960.203367245369</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45960.203367245369</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45960.203367245369</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45960.203367245369</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45960.203367245369</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45960.203367245369</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45960.203367245369</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45960.203367245369</v>
      </c>
      <c r="H144" s="136"/>
      <c r="I144" s="134" t="str">
        <f>IFERROR(VLOOKUP(D144,DB!A:F,6,0),"")</f>
        <v/>
      </c>
      <c r="J144" s="134" t="str">
        <f>IFERROR(VLOOKUP(D144,DB!A:G,7,0),"")</f>
        <v/>
      </c>
      <c r="K144" s="138"/>
      <c r="L144" s="139" t="str">
        <f>IFERROR(VLOOKUP(D144,DB!A:I,9,0),"")</f>
        <v/>
      </c>
    </row>
    <row r="145" spans="1:12" ht="15" customHeight="1">
      <c r="A145" s="145"/>
      <c r="B145" s="146" t="str">
        <f>IFERROR(VLOOKUP(D145,DB!A:K,11,0),"")</f>
        <v/>
      </c>
      <c r="C145" s="146"/>
      <c r="D145" s="146"/>
      <c r="E145" s="147"/>
      <c r="F145" s="148"/>
      <c r="G145" s="149">
        <f ca="1">IFERROR(NOW()-F145,"")</f>
        <v>45960.203367245369</v>
      </c>
      <c r="H145" s="148"/>
      <c r="I145" s="146" t="str">
        <f>IFERROR(VLOOKUP(D145,DB!A:F,6,0),"")</f>
        <v/>
      </c>
      <c r="J145" s="146" t="str">
        <f>IFERROR(VLOOKUP(D145,DB!A:G,7,0),"")</f>
        <v/>
      </c>
      <c r="K145" s="150"/>
      <c r="L145" s="151" t="str">
        <f>IFERROR(VLOOKUP(D145,DB!A:I,9,0),"")</f>
        <v/>
      </c>
    </row>
  </sheetData>
  <customSheetViews>
    <customSheetView guid="{F6042A99-DD27-4453-835D-0834D95730CC}" filter="1" showAutoFilter="1">
      <pageMargins left="0" right="0" top="0" bottom="0" header="0" footer="0"/>
      <autoFilter ref="B1:M1" xr:uid="{ECC1C31D-0AC8-453F-9AF5-8D668A7B796E}"/>
    </customSheetView>
  </customSheetViews>
  <dataValidations count="2">
    <dataValidation allowBlank="1" showInputMessage="1" showErrorMessage="1" sqref="E1" xr:uid="{5DBA255D-CDD9-49FB-AD3C-AF70AB4EE696}"/>
    <dataValidation type="list" allowBlank="1" showInputMessage="1" showErrorMessage="1" sqref="E2:E14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1"/>
  <sheetViews>
    <sheetView workbookViewId="0">
      <selection activeCell="A6" sqref="A6:XFD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39027</v>
      </c>
      <c r="N1" s="90" t="s">
        <v>39028</v>
      </c>
      <c r="O1" s="90" t="s">
        <v>39029</v>
      </c>
      <c r="P1" s="90" t="s">
        <v>39030</v>
      </c>
      <c r="Q1" s="90" t="s">
        <v>39031</v>
      </c>
      <c r="R1" s="90" t="s">
        <v>39032</v>
      </c>
      <c r="S1" s="90" t="s">
        <v>39033</v>
      </c>
      <c r="T1" s="90" t="s">
        <v>39034</v>
      </c>
      <c r="U1" s="90" t="s">
        <v>39035</v>
      </c>
      <c r="V1" s="90" t="s">
        <v>39036</v>
      </c>
      <c r="W1" s="90" t="s">
        <v>39037</v>
      </c>
      <c r="X1" s="90" t="s">
        <v>39038</v>
      </c>
      <c r="Y1" s="90" t="s">
        <v>39039</v>
      </c>
      <c r="Z1" s="90" t="s">
        <v>39040</v>
      </c>
      <c r="AA1" s="90" t="s">
        <v>39041</v>
      </c>
      <c r="AB1" s="90" t="s">
        <v>39042</v>
      </c>
      <c r="AC1" s="90" t="s">
        <v>39043</v>
      </c>
      <c r="AD1" s="90" t="s">
        <v>39044</v>
      </c>
      <c r="AE1" s="90" t="s">
        <v>39045</v>
      </c>
      <c r="AF1" s="90" t="s">
        <v>39046</v>
      </c>
      <c r="AG1" s="90" t="s">
        <v>39047</v>
      </c>
      <c r="AH1" s="90" t="s">
        <v>39048</v>
      </c>
      <c r="AI1" s="90" t="s">
        <v>39049</v>
      </c>
      <c r="AJ1" s="90" t="s">
        <v>39050</v>
      </c>
      <c r="AK1" s="90" t="s">
        <v>39051</v>
      </c>
      <c r="AL1" s="90" t="s">
        <v>39052</v>
      </c>
      <c r="AM1" s="90" t="s">
        <v>39053</v>
      </c>
      <c r="AN1" s="90" t="s">
        <v>39054</v>
      </c>
      <c r="AO1" s="90" t="s">
        <v>39055</v>
      </c>
      <c r="AP1" s="90" t="s">
        <v>39056</v>
      </c>
      <c r="AQ1" s="90" t="s">
        <v>39057</v>
      </c>
      <c r="AR1" s="90" t="s">
        <v>39058</v>
      </c>
      <c r="AS1" s="90" t="s">
        <v>39059</v>
      </c>
      <c r="AT1" s="90" t="s">
        <v>39060</v>
      </c>
      <c r="AU1" s="90" t="s">
        <v>39061</v>
      </c>
      <c r="AV1" s="90" t="s">
        <v>39062</v>
      </c>
      <c r="AW1" s="90" t="s">
        <v>39063</v>
      </c>
      <c r="AX1" s="90" t="s">
        <v>39064</v>
      </c>
      <c r="AY1" s="90" t="s">
        <v>39065</v>
      </c>
      <c r="AZ1" s="90" t="s">
        <v>39066</v>
      </c>
      <c r="BA1" s="90" t="s">
        <v>39067</v>
      </c>
      <c r="BB1" s="90" t="s">
        <v>39068</v>
      </c>
      <c r="BC1" s="90" t="s">
        <v>39069</v>
      </c>
      <c r="BD1" s="90" t="s">
        <v>39070</v>
      </c>
      <c r="BE1" s="90" t="s">
        <v>39071</v>
      </c>
      <c r="BF1" s="90" t="s">
        <v>39072</v>
      </c>
      <c r="BG1" s="90" t="s">
        <v>39073</v>
      </c>
      <c r="BH1" s="90" t="s">
        <v>39074</v>
      </c>
      <c r="BI1" s="90" t="s">
        <v>39075</v>
      </c>
      <c r="BJ1" s="90" t="s">
        <v>39076</v>
      </c>
      <c r="BK1" s="90" t="s">
        <v>39077</v>
      </c>
      <c r="BL1" s="90" t="s">
        <v>39078</v>
      </c>
      <c r="BM1" s="90" t="s">
        <v>39079</v>
      </c>
      <c r="BN1" s="90" t="s">
        <v>39080</v>
      </c>
      <c r="BO1" s="90" t="s">
        <v>39081</v>
      </c>
      <c r="BP1" s="90" t="s">
        <v>39082</v>
      </c>
      <c r="BQ1" s="90" t="s">
        <v>39083</v>
      </c>
      <c r="BR1" s="90" t="s">
        <v>39084</v>
      </c>
      <c r="BS1" s="90" t="s">
        <v>39085</v>
      </c>
      <c r="BT1" s="90" t="s">
        <v>39086</v>
      </c>
      <c r="BU1" s="90" t="s">
        <v>39087</v>
      </c>
      <c r="BV1" s="90" t="s">
        <v>39088</v>
      </c>
      <c r="BW1" s="90" t="s">
        <v>39089</v>
      </c>
      <c r="BX1" s="90" t="s">
        <v>39090</v>
      </c>
      <c r="BY1" s="90" t="s">
        <v>39091</v>
      </c>
      <c r="BZ1" s="90" t="s">
        <v>39092</v>
      </c>
      <c r="CA1" s="90" t="s">
        <v>39093</v>
      </c>
      <c r="CB1" s="90" t="s">
        <v>39094</v>
      </c>
      <c r="CC1" s="90" t="s">
        <v>39095</v>
      </c>
      <c r="CD1" s="90" t="s">
        <v>39096</v>
      </c>
      <c r="CE1" s="90" t="s">
        <v>39097</v>
      </c>
      <c r="CF1" s="90" t="s">
        <v>39098</v>
      </c>
      <c r="CG1" s="90" t="s">
        <v>39099</v>
      </c>
      <c r="CH1" s="90" t="s">
        <v>39100</v>
      </c>
      <c r="CI1" s="90" t="s">
        <v>39101</v>
      </c>
      <c r="CJ1" s="90" t="s">
        <v>39102</v>
      </c>
    </row>
    <row r="2" spans="1:88" s="70" customFormat="1" ht="31.5" customHeight="1">
      <c r="A2" s="63" t="s">
        <v>39103</v>
      </c>
      <c r="B2" s="63" t="s">
        <v>27</v>
      </c>
      <c r="C2" s="63">
        <v>1</v>
      </c>
      <c r="D2" s="63" t="s">
        <v>19542</v>
      </c>
      <c r="E2" s="87" t="s">
        <v>39104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135.20352951389214</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39104</v>
      </c>
      <c r="F4" s="115">
        <v>45958.742083333331</v>
      </c>
      <c r="G4" s="116">
        <f ca="1">IFERROR(NOW()-F4,"-")</f>
        <v>1.4612841435227892</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39111</v>
      </c>
      <c r="B5" s="18" t="str">
        <f>IFERROR(VLOOKUP(D5,DB!A:K,11,0),"")</f>
        <v>R2</v>
      </c>
      <c r="C5" s="18">
        <v>2</v>
      </c>
      <c r="D5" s="18" t="s">
        <v>26000</v>
      </c>
      <c r="E5" s="114" t="s">
        <v>39021</v>
      </c>
      <c r="F5" s="115">
        <v>45960.157847222225</v>
      </c>
      <c r="G5" s="116">
        <f ca="1">IFERROR(NOW()-F5,"-")</f>
        <v>4.5520254629082046E-2</v>
      </c>
      <c r="H5" s="76">
        <v>45960.153067129628</v>
      </c>
      <c r="I5" s="18" t="str">
        <f>IFERROR(VLOOKUP(D5,DB!A:F,6,0),"")</f>
        <v>Generator-SG</v>
      </c>
      <c r="J5" s="18" t="str">
        <f>IFERROR(VLOOKUP(D5,DB!A:G,7,0),"")</f>
        <v>Dead</v>
      </c>
      <c r="K5" s="19" t="s">
        <v>39112</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63"/>
      <c r="E6" s="114"/>
      <c r="F6" s="115"/>
      <c r="G6" s="116">
        <f ca="1">IFERROR(NOW()-F6,"-")</f>
        <v>45960.203367476854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45960.203367476854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45960.203367476854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45960.203367476854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45960.203367476854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45960.203367476854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45960.203367476854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45960.203367476854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45960.203367476854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45960.203367476854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45960.203367476854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45960.203367476854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45960.203367476854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45960.203367476854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45960.203367476854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45960.203367476854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45960.203367476854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45960.203367476854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45960.203367476854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45960.203367476854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45960.203367476854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45960.203367476854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45960.203367476854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45960.203367476854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45960.203367476854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45960.203367476854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45960.203367476854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45960.203367476854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45960.203367476854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45960.203367476854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45960.203367476854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61"/>
      <c r="B37" s="162" t="str">
        <f>IFERROR(VLOOKUP(D37,DB!A:K,11,0),"")</f>
        <v/>
      </c>
      <c r="C37" s="162"/>
      <c r="D37" s="162"/>
      <c r="E37" s="163"/>
      <c r="F37" s="164"/>
      <c r="G37" s="165">
        <f ca="1">IFERROR(NOW()-F37,"-")</f>
        <v>45960.203367476854</v>
      </c>
      <c r="H37" s="164"/>
      <c r="I37" s="162" t="str">
        <f>IFERROR(VLOOKUP(D37,DB!A:F,6,0),"")</f>
        <v/>
      </c>
      <c r="J37" s="162" t="str">
        <f>IFERROR(VLOOKUP(D37,DB!A:G,7,0),"")</f>
        <v/>
      </c>
      <c r="K37" s="166"/>
      <c r="L37" s="162" t="str">
        <f>IFERROR(VLOOKUP(D37,DB!A:I,9,0),"")</f>
        <v/>
      </c>
      <c r="M37" s="162"/>
      <c r="N37" s="162"/>
      <c r="O37" s="162"/>
      <c r="P37" s="162"/>
      <c r="Q37" s="162"/>
      <c r="R37" s="162"/>
      <c r="S37" s="162"/>
      <c r="T37" s="162"/>
      <c r="U37" s="162"/>
      <c r="V37" s="162"/>
      <c r="W37" s="162"/>
      <c r="X37" s="162"/>
      <c r="Y37" s="162"/>
      <c r="Z37" s="162"/>
      <c r="AA37" s="162"/>
      <c r="AB37" s="162"/>
      <c r="AC37" s="162"/>
      <c r="AD37" s="162"/>
      <c r="AE37" s="162"/>
      <c r="AF37" s="162"/>
      <c r="AG37" s="162"/>
      <c r="AH37" s="162"/>
      <c r="AI37" s="162"/>
      <c r="AJ37" s="162"/>
      <c r="AK37" s="162"/>
      <c r="AL37" s="162"/>
      <c r="AM37" s="162"/>
      <c r="AN37" s="162"/>
      <c r="AO37" s="162"/>
      <c r="AP37" s="162"/>
      <c r="AQ37" s="162"/>
      <c r="AR37" s="162"/>
      <c r="AS37" s="162"/>
      <c r="AT37" s="162"/>
      <c r="AU37" s="162"/>
      <c r="AV37" s="162"/>
      <c r="AW37" s="162"/>
      <c r="AX37" s="162"/>
      <c r="AY37" s="162"/>
      <c r="AZ37" s="162"/>
      <c r="BA37" s="162"/>
      <c r="BB37" s="162"/>
      <c r="BC37" s="162"/>
      <c r="BD37" s="162"/>
      <c r="BE37" s="162"/>
      <c r="BF37" s="162"/>
      <c r="BG37" s="162"/>
      <c r="BH37" s="162"/>
      <c r="BI37" s="162"/>
      <c r="BJ37" s="162"/>
      <c r="BK37" s="162"/>
      <c r="BL37" s="162"/>
      <c r="BM37" s="162"/>
      <c r="BN37" s="162"/>
      <c r="BO37" s="162"/>
      <c r="BP37" s="162"/>
      <c r="BQ37" s="162"/>
      <c r="BR37" s="162"/>
      <c r="BS37" s="162"/>
      <c r="BT37" s="162"/>
      <c r="BU37" s="162"/>
      <c r="BV37" s="162"/>
      <c r="BW37" s="162"/>
      <c r="BX37" s="162"/>
      <c r="BY37" s="162"/>
      <c r="BZ37" s="162"/>
      <c r="CA37" s="162"/>
      <c r="CB37" s="162"/>
      <c r="CC37" s="162"/>
      <c r="CD37" s="162"/>
      <c r="CE37" s="162"/>
      <c r="CF37" s="162"/>
      <c r="CG37" s="162"/>
      <c r="CH37" s="162"/>
      <c r="CI37" s="162"/>
      <c r="CJ37" s="167"/>
    </row>
    <row r="38" spans="1:88" ht="31.5" customHeight="1">
      <c r="A38" s="113"/>
      <c r="B38" s="18" t="str">
        <f>IFERROR(VLOOKUP(D38,DB!A:K,11,0),"")</f>
        <v/>
      </c>
      <c r="C38" s="18"/>
      <c r="D38" s="18"/>
      <c r="E38" s="114"/>
      <c r="F38" s="115"/>
      <c r="G38" s="116">
        <f ca="1">IFERROR(NOW()-F38,"-")</f>
        <v>45960.203367245369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45960.203367245369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45960.203367245369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45960.203367245369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45960.203367476854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45960.203367476854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45960.203367476854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45960.203367476854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45960.203367476854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45960.203367476854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45960.203367476854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45960.203367476854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45960.203367476854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45960.203367476854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45960.203367476854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45960.203367476854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45960.203367476854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45960.203367476854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45960.203367476854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45960.203367476854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45960.203367476854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45960.203367476854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45960.203367476854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45960.203367476854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45960.203367476854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45960.203367476854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45960.203367476854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45960.203367476854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45960.203367476854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45960.203367476854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45960.203367476854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45960.203367476854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45960.203367476854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45960.203367476854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45960.203367476854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45960.203367476854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45960.203367476854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45960.203367476854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45960.203367476854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45960.203367476854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45960.203367476854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45960.203367476854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45960.203367476854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45960.203367476854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45960.203367476854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45960.203367476854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45960.203367476854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45960.203367476854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45960.203367476854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45960.203367476854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45960.203367476854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45960.203367476854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45960.203367476854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45960.203367476854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45960.203367476854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45960.203367476854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45960.203367476854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45960.203367476854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45960.203367476854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45960.203367476854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45960.203367476854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45960.203367476854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45960.203367476854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45960.203367476854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45960.203367476854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45960.203367476854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45960.203367476854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45960.203367476854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45960.203367476854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45960.203367476854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45960.203367476854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45960.203367476854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45960.203367476854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45960.203367476854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45960.203367476854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45960.203367476854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45960.203367476854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45960.203367476854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45960.203367476854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45960.203367476854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45960.203367476854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45960.203367476854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45960.203367476854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45960.203367476854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45960.203367476854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45960.203367476854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45960.203367476854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45960.203367476854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45960.203367476854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45960.203367476854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45960.203367476854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45960.203367476854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45960.203367476854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45960.203367476854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45960.203367476854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45960.203367476854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45960.203367476854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45960.203367476854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45960.203367476854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45960.203367476854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45960.203367476854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45960.203367476854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45960.203367476854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45960.203367476854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45960.203367476854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45960.203367476854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45960.203367476854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45960.203367476854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45960.203367476854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45960.203367476854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45960.203367476854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45960.203367476854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45960.203367476854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45960.203367476854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45960.203367476854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45960.203367476854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45960.203367476854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45960.203367476854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45960.203367476854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45960.203367476854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45960.203367476854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45960.203367476854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45960.203367476854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45960.203367476854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45960.203367476854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45960.203367476854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45960.203367476854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45960.203367476854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45960.203367476854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45960.203367476854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45960.203367476854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45960.203367476854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45960.203367476854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45960.203367476854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45960.203367476854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45960.203367476854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45960.203367476854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45960.203367476854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45960.203367476854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45960.203367476854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45960.203367476854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45960.203367476854</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45960.203367476854</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61"/>
      <c r="B181" s="162" t="str">
        <f>IFERROR(VLOOKUP(D181,DB!A:K,11,0),"")</f>
        <v/>
      </c>
      <c r="C181" s="162"/>
      <c r="D181" s="162"/>
      <c r="E181" s="163"/>
      <c r="F181" s="164"/>
      <c r="G181" s="165">
        <f ca="1">IFERROR(NOW()-F181,"-")</f>
        <v>45960.203367476854</v>
      </c>
      <c r="H181" s="164"/>
      <c r="I181" s="162" t="str">
        <f>IFERROR(VLOOKUP(D181,DB!A:F,6,0),"")</f>
        <v/>
      </c>
      <c r="J181" s="162" t="str">
        <f>IFERROR(VLOOKUP(D181,DB!A:G,7,0),"")</f>
        <v/>
      </c>
      <c r="K181" s="166"/>
      <c r="L181" s="162" t="str">
        <f>IFERROR(VLOOKUP(D181,DB!A:I,9,0),"")</f>
        <v/>
      </c>
      <c r="M181" s="162"/>
      <c r="N181" s="162"/>
      <c r="O181" s="162"/>
      <c r="P181" s="162"/>
      <c r="Q181" s="162"/>
      <c r="R181" s="162"/>
      <c r="S181" s="162"/>
      <c r="T181" s="162"/>
      <c r="U181" s="162"/>
      <c r="V181" s="162"/>
      <c r="W181" s="162"/>
      <c r="X181" s="162"/>
      <c r="Y181" s="162"/>
      <c r="Z181" s="162"/>
      <c r="AA181" s="162"/>
      <c r="AB181" s="162"/>
      <c r="AC181" s="162"/>
      <c r="AD181" s="162"/>
      <c r="AE181" s="162"/>
      <c r="AF181" s="162"/>
      <c r="AG181" s="162"/>
      <c r="AH181" s="162"/>
      <c r="AI181" s="162"/>
      <c r="AJ181" s="162"/>
      <c r="AK181" s="162"/>
      <c r="AL181" s="162"/>
      <c r="AM181" s="162"/>
      <c r="AN181" s="162"/>
      <c r="AO181" s="162"/>
      <c r="AP181" s="162"/>
      <c r="AQ181" s="162"/>
      <c r="AR181" s="162"/>
      <c r="AS181" s="162"/>
      <c r="AT181" s="162"/>
      <c r="AU181" s="162"/>
      <c r="AV181" s="162"/>
      <c r="AW181" s="162"/>
      <c r="AX181" s="162"/>
      <c r="AY181" s="162"/>
      <c r="AZ181" s="162"/>
      <c r="BA181" s="162"/>
      <c r="BB181" s="162"/>
      <c r="BC181" s="162"/>
      <c r="BD181" s="162"/>
      <c r="BE181" s="162"/>
      <c r="BF181" s="162"/>
      <c r="BG181" s="162"/>
      <c r="BH181" s="162"/>
      <c r="BI181" s="162"/>
      <c r="BJ181" s="162"/>
      <c r="BK181" s="162"/>
      <c r="BL181" s="162"/>
      <c r="BM181" s="162"/>
      <c r="BN181" s="162"/>
      <c r="BO181" s="162"/>
      <c r="BP181" s="162"/>
      <c r="BQ181" s="162"/>
      <c r="BR181" s="162"/>
      <c r="BS181" s="162"/>
      <c r="BT181" s="162"/>
      <c r="BU181" s="162"/>
      <c r="BV181" s="162"/>
      <c r="BW181" s="162"/>
      <c r="BX181" s="162"/>
      <c r="BY181" s="162"/>
      <c r="BZ181" s="162"/>
      <c r="CA181" s="162"/>
      <c r="CB181" s="162"/>
      <c r="CC181" s="162"/>
      <c r="CD181" s="162"/>
      <c r="CE181" s="162"/>
      <c r="CF181" s="162"/>
      <c r="CG181" s="162"/>
      <c r="CH181" s="162"/>
      <c r="CI181" s="162"/>
      <c r="CJ181" s="167"/>
    </row>
  </sheetData>
  <dataValidations count="2">
    <dataValidation allowBlank="1" showInputMessage="1" showErrorMessage="1" sqref="E1" xr:uid="{4D935161-CDD3-4592-B877-3FB59C99E142}"/>
    <dataValidation type="list" allowBlank="1" showInputMessage="1" showErrorMessage="1" sqref="E3:E18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6"/>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7" ca="1" si="0">IFERROR(NOW()-F2,"-")</f>
        <v>45960.203367476854</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45960.203367476854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45960.203367476854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45960.203367476854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45960.203367476854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45960.203367476854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45960.203367476854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45960.203367476854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45960.203367476854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45960.203367476854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45960.203367476854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45960.203367476854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45960.203367476854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45960.203367476854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45960.203367476854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45960.203367476854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45960.203367476854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45960.203367476854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45960.203367476854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45960.203367476854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45960.203367476854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45960.203367476854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45960.203367476854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45960.203367476854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45960.203367476854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45960.203367476854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45960.203367476854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45960.203367476854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45960.203367476854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45960.203367476854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45960.203367476854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45960.203367476854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45960.203367476854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45960.203367476854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45960.203367476854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45960.203367476854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45960.203367476854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45960.203367476854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45960.203367476854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45960.203367476854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45960.203367476854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45960.203367476854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45960.203367476854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45960.203367476854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45960.203367476854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45960.203367476854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45960.203367476854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45960.203367476854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45960.203367476854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45960.203367476854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45960.203367476854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45960.203367476854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45960.203367476854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45960.203367476854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45960.203367476854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45960.203367476854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ref="G58:G121" ca="1" si="1">IFERROR(NOW()-F58,"-")</f>
        <v>45960.203367476854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45960.203367476854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45960.203367476854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45960.203367476854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45960.203367476854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45960.203367476854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45960.203367476854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45960.203367476854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45960.203367476854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45960.203367476854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45960.203367476854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45960.203367476854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45960.203367476854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45960.203367476854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45960.203367476854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45960.203367476854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45960.203367476854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45960.203367476854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45960.203367476854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45960.203367476854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45960.203367476854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45960.203367476854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45960.203367476854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45960.203367476854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45960.203367476854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45960.203367476854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45960.203367476854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45960.203367476854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45960.203367476854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45960.203367476854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45960.203367476854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45960.203367476854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45960.203367476854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45960.203367476854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45960.203367476854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45960.203367476854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45960.203367476854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45960.203367476854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45960.203367476854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45960.203367476854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45960.203367476854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45960.203367476854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45960.203367476854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45960.203367476854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45960.203367476854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45960.203367476854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45960.203367476854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45960.203367476854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45960.203367476854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45960.203367476854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45960.203367476854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45960.203367476854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45960.203367476854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45960.203367476854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45960.203367476854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45960.203367476854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45960.203367476854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45960.203367476854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45960.203367476854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45960.203367476854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45960.203367476854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45960.203367476854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45960.203367476854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45960.203367476854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ref="G122:G185" ca="1" si="2">IFERROR(NOW()-F122,"-")</f>
        <v>45960.203367476854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45960.203367476854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45960.203367476854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45960.203367476854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45960.203367476854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45960.203367476854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45960.203367476854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45960.203367476854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45960.203367476854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45960.203367476854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45960.203367476854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45960.203367476854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45960.203367476854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45960.203367476854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45960.203367476854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45960.203367476854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45960.203367476854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45960.203367476854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45960.203367476854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45960.203367476854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45960.203367476854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45960.203367476854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45960.203367476854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45960.203367476854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45960.203367476854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45960.203367476854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45960.203367476854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45960.203367476854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45960.203367476854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45960.203367476854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45960.203367476854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45960.203367476854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45960.203367476854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45960.203367476854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45960.203367476854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45960.203367476854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45960.203367476854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45960.203367476854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45960.203367476854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45960.203367476854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45960.203367476854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45960.203367476854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45960.203367476854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45960.203367476854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45960.203367476854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45960.203367476854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45960.203367476854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45960.203367476854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45960.203367476854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45960.203367476854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45960.203367476854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45960.203367476854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45960.203367476854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45960.203367476854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45960.203367476854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45960.203367476854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45960.203367476854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45960.203367476854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45960.203367476854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45960.203367476854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45960.203367476854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45960.203367476854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45960.203367476854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45960.203367476854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ref="G186:G249" ca="1" si="3">IFERROR(NOW()-F186,"-")</f>
        <v>45960.203367476854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45960.203367476854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45960.203367476854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45960.203367476854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45960.203367476854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45960.203367476854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45960.203367476854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45960.203367476854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45960.203367476854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45960.203367476854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45960.203367476854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45960.203367476854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45960.203367476854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45960.203367476854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45960.203367476854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45960.203367476854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45960.203367476854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45960.203367476854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45960.203367476854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45960.203367476854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45960.203367476854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45960.203367476854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45960.203367476854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45960.203367476854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45960.203367476854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45960.203367476854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45960.203367476854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45960.203367476854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45960.203367476854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45960.203367476854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45960.203367476854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45960.203367476854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45960.203367476854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45960.203367476854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45960.203367476854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45960.203367476854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45960.203367476854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45960.203367476854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45960.203367476854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45960.203367476854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45960.203367476854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45960.203367476854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45960.203367476854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45960.203367476854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45960.203367476854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45960.203367476854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45960.203367476854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45960.203367476854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45960.203367476854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45960.203367476854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45960.203367476854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45960.203367476854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45960.203367476854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45960.203367476854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45960.203367476854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45960.203367476854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45960.203367476854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45960.203367476854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45960.203367476854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45960.203367476854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45960.203367476854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45960.203367476854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45960.203367476854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45960.203367476854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ref="G250:G313" ca="1" si="4">IFERROR(NOW()-F250,"-")</f>
        <v>45960.203367476854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45960.203367476854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45960.203367476854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45960.203367476854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45960.203367476854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45960.203367476854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45960.203367476854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45960.203367476854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45960.203367476854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45960.203367476854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45960.203367476854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45960.203367476854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45960.203367476854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45960.203367476854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45960.203367476854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45960.203367476854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45960.203367476854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45960.203367476854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45960.203367476854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45960.203367476854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45960.203367476854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45960.203367476854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45960.203367476854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45960.203367476854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45960.203367476854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45960.203367476854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45960.203367476854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45960.203367476854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45960.203367476854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45960.203367476854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45960.203367476854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45960.203367476854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45960.203367476854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45960.203367476854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45960.203367476854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45960.203367476854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45960.203367476854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45960.203367476854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45960.203367476854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45960.203367476854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45960.203367476854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45960.203367476854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45960.203367476854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45960.203367476854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45960.203367476854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45960.203367476854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45960.203367476854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45960.203367476854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45960.203367476854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45960.203367476854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45960.203367476854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45960.203367476854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45960.203367476854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45960.203367476854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45960.203367476854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45960.203367476854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45960.203367476854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45960.203367476854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45960.203367476854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45960.203367476854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45960.203367476854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45960.203367476854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45960.203367476854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45960.203367476854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ref="G314:G377" ca="1" si="5">IFERROR(NOW()-F314,"-")</f>
        <v>45960.203367476854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45960.203367476854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45960.203367476854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45960.203367476854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45960.203367476854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45960.203367476854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45960.203367476854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45960.203367476854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45960.203367476854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45960.203367476854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45960.203367476854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45960.203367476854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45960.203367476854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45960.203367476854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45960.203367476854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45960.203367476854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45960.203367476854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45960.203367476854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45960.203367476854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45960.203367476854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45960.203367476854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45960.203367476854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45960.203367476854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45960.203367476854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45960.203367476854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45960.203367476854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45960.203367476854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45960.203367476854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45960.203367476854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45960.203367476854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45960.203367476854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45960.203367476854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45960.203367476854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45960.203367476854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45960.203367476854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45960.203367476854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45960.203367476854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45960.203367476854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45960.203367476854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45960.203367476854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45960.203367476854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45960.203367476854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45960.203367476854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45960.203367476854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45960.203367476854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45960.203367476854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45960.203367476854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45960.203367476854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45960.203367476854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45960.203367476854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45960.203367476854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45960.203367476854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45960.203367476854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45960.203367476854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45960.203367476854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45960.203367476854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45960.203367476854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45960.203367476854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45960.203367476854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45960.203367476854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45960.203367476854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45960.203367476854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45960.203367476854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45960.203367476854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ref="G378:G441" ca="1" si="6">IFERROR(NOW()-F378,"-")</f>
        <v>45960.203367476854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45960.203367476854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45960.203367476854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45960.203367476854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45960.203367476854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45960.203367476854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45960.203367476854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45960.203367476854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45960.203367476854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45960.203367476854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45960.203367476854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45960.203367476854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45960.203367476854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45960.203367476854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45960.203367476854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45960.203367476854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45960.203367476854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45960.203367476854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45960.203367476854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45960.203367476854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45960.203367476854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45960.203367476854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45960.203367476854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45960.203367476854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45960.203367476854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45960.203367476854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45960.203367476854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45960.203367476854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45960.203367476854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45960.203367476854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45960.203367476854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45960.203367476854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45960.203367476854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45960.203367476854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45960.203367476854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45960.203367476854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45960.203367476854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45960.203367476854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45960.203367476854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45960.203367476854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45960.203367476854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45960.203367476854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45960.203367476854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45960.203367476854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45960.203367476854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45960.203367476854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45960.203367476854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45960.203367476854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45960.203367476854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45960.203367476854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45960.203367476854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45960.203367476854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45960.203367476854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45960.203367476854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45960.203367476854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45960.203367476854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45960.203367476854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45960.203367476854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45960.203367476854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45960.203367476854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45960.203367476854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45960.203367476854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45960.203367476854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45960.203367476854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ref="G442:G505" ca="1" si="7">IFERROR(NOW()-F442,"-")</f>
        <v>45960.203367476854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45960.203367476854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45960.203367476854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45960.203367476854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45960.203367476854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45960.203367476854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45960.203367476854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45960.203367476854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45960.203367476854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45960.203367476854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45960.203367476854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45960.203367476854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45960.203367476854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45960.203367476854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45960.203367476854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45960.203367476854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45960.203367476854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45960.203367476854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45960.203367476854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45960.203367476854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45960.203367476854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45960.203367476854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45960.203367476854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45960.203367476854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45960.203367476854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45960.203367476854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45960.203367476854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45960.203367476854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45960.203367476854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45960.203367476854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45960.203367476854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45960.203367476854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45960.203367476854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45960.203367476854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45960.203367476854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45960.203367476854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45960.203367476854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45960.203367476854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45960.203367476854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45960.203367476854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45960.203367476854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45960.203367476854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45960.203367476854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45960.203367476854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45960.203367476854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45960.203367476854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45960.203367476854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45960.203367476854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45960.203367476854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45960.203367476854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45960.203367476854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45960.203367476854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45960.203367476854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45960.203367476854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45960.203367476854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45960.203367476854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45960.203367476854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45960.203367476854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45960.203367476854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45960.203367476854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45960.203367476854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45960.203367476854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45960.203367476854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45960.203367476854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ref="G506:G569" ca="1" si="8">IFERROR(NOW()-F506,"-")</f>
        <v>45960.203367476854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45960.203367476854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45960.203367476854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45960.203367476854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45960.203367476854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45960.203367476854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45960.203367476854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45960.203367476854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45960.203367476854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45960.203367476854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45960.203367476854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45960.203367476854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45960.203367476854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45960.203367476854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45960.203367476854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45960.203367476854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45960.203367476854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45960.203367476854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45960.203367476854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45960.203367476854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45960.203367476854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45960.203367476854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45960.203367476854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45960.203367476854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45960.203367476854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45960.203367476854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45960.203367476854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45960.203367476854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45960.203367476854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45960.203367476854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45960.203367476854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45960.203367476854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45960.203367476854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45960.203367476854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45960.203367476854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45960.203367476854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45960.203367476854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45960.203367476854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45960.203367476854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45960.203367476854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45960.203367476854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45960.203367476854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45960.203367476854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45960.203367476854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45960.203367476854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45960.203367476854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45960.203367476854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45960.203367476854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45960.203367476854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45960.203367476854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45960.203367476854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45960.203367476854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45960.203367476854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45960.203367476854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45960.203367476854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45960.203367476854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45960.203367476854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45960.203367476854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45960.203367476854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45960.203367476854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45960.203367476854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45960.203367476854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45960.203367476854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45960.203367476854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ref="G570:G633" ca="1" si="9">IFERROR(NOW()-F570,"-")</f>
        <v>45960.203367476854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45960.203367476854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45960.203367476854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45960.203367476854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45960.203367476854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45960.203367476854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45960.203367476854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45960.203367476854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45960.203367476854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45960.203367476854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45960.203367476854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45960.203367476854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45960.203367476854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45960.203367476854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45960.203367476854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45960.203367476854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45960.203367476854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45960.203367476854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45960.203367476854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45960.203367476854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45960.203367476854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45960.203367476854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45960.203367476854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45960.203367476854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45960.203367476854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45960.203367476854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45960.203367476854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45960.203367476854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45960.203367476854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45960.203367476854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45960.203367476854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45960.203367476854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45960.203367476854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45960.203367476854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45960.203367476854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45960.203367476854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45960.203367476854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45960.203367476854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45960.203367476854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45960.203367476854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45960.203367476854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45960.203367476854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45960.203367476854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45960.203367476854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45960.203367476854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45960.203367476854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45960.203367476854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45960.203367476854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45960.203367476854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45960.203367476854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45960.203367476854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45960.203367476854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45960.203367476854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45960.203367476854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45960.203367476854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45960.203367476854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45960.203367476854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45960.203367476854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45960.203367476854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45960.203367476854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45960.203367476854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45960.203367476854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45960.203367476854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45960.203367476854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ref="G634:G697" ca="1" si="10">IFERROR(NOW()-F634,"-")</f>
        <v>45960.203367476854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45960.203367476854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45960.203367476854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45960.203367476854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45960.203367476854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45960.203367476854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45960.203367476854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45960.203367476854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45960.203367476854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45960.203367476854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45960.203367476854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45960.203367476854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45960.203367476854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45960.203367476854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45960.203367476854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45960.203367476854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45960.203367476854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45960.203367476854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45960.203367476854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45960.203367476854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45960.203367476854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45960.203367476854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45960.203367476854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45960.203367476854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45960.203367476854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45960.203367476854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45960.203367476854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45960.203367476854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45960.203367476854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45960.203367476854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45960.203367476854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45960.203367476854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45960.203367476854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45960.203367476854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45960.203367476854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45960.203367476854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45960.203367476854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45960.203367476854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45960.203367476854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45960.203367476854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45960.203367476854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45960.203367476854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45960.203367476854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45960.203367476854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45960.203367476854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45960.203367476854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45960.203367476854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45960.203367476854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45960.203367476854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45960.203367476854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45960.203367476854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45960.203367476854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45960.203367476854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45960.203367476854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45960.203367476854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45960.203367476854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45960.203367476854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45960.203367476854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45960.203367476854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45960.203367476854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45960.203367476854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45960.203367476854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45960.203367476854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45960.203367476854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ref="G698:G761" ca="1" si="11">IFERROR(NOW()-F698,"-")</f>
        <v>45960.203367476854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45960.203367476854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45960.203367476854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45960.203367476854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45960.203367476854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45960.203367476854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45960.203367476854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45960.203367476854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45960.203367476854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45960.203367476854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45960.203367476854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45960.203367476854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45960.203367476854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45960.203367476854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45960.203367476854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45960.203367476854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45960.203367476854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45960.203367476854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45960.203367476854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45960.203367476854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45960.203367476854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45960.203367476854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45960.203367476854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45960.203367476854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45960.203367476854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45960.203367476854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45960.203367476854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45960.203367476854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45960.203367476854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45960.203367476854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45960.203367476854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45960.203367476854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45960.203367476854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45960.203367476854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45960.203367476854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45960.203367476854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45960.203367476854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45960.203367476854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45960.203367476854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45960.203367476854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45960.203367476854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45960.203367476854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45960.203367476854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45960.203367476854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45960.203367476854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45960.203367476854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45960.203367476854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45960.203367476854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45960.203367476854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45960.203367476854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45960.203367476854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45960.203367476854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45960.203367476854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45960.203367476854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45960.203367476854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45960.203367476854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45960.203367476854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45960.203367476854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45960.203367476854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45960.203367476854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45960.203367476854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45960.203367476854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45960.203367476854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45960.203367476854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ref="G762:G825" ca="1" si="12">IFERROR(NOW()-F762,"-")</f>
        <v>45960.203367476854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45960.203367476854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45960.203367476854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45960.203367476854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45960.203367476854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45960.203367476854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45960.203367476854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45960.203367476854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45960.203367476854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45960.203367476854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45960.203367476854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45960.203367476854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45960.203367476854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45960.203367476854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45960.203367476854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45960.203367476854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45960.203367476854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45960.203367476854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45960.203367476854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45960.203367476854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45960.203367476854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45960.203367476854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45960.203367476854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45960.203367476854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45960.203367476854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45960.203367476854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45960.203367476854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45960.203367476854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45960.203367476854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45960.203367476854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45960.203367476854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45960.203367476854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45960.203367476854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45960.203367476854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45960.203367476854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45960.203367476854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45960.203367476854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45960.203367476854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45960.203367476854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45960.203367476854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45960.203367476854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45960.203367476854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45960.203367476854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45960.203367476854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45960.203367476854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45960.203367476854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45960.203367476854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45960.203367476854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45960.203367476854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45960.203367476854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45960.203367476854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45960.203367476854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45960.203367476854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45960.203367476854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45960.203367476854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45960.203367476854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45960.203367476854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45960.203367476854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45960.203367476854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45960.203367476854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45960.203367476854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45960.203367476854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45960.203367476854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45960.203367476854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ref="G826:G889" ca="1" si="13">IFERROR(NOW()-F826,"-")</f>
        <v>45960.203367476854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45960.203367476854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45960.203367476854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45960.203367476854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45960.203367476854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45960.203367476854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45960.203367476854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45960.203367476854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45960.203367476854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45960.203367476854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45960.203367476854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45960.203367476854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45960.203367476854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45960.203367476854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45960.203367476854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45960.203367476854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45960.203367476854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45960.203367476854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45960.203367476854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45960.203367476854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45960.203367476854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45960.203367476854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45960.203367476854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45960.203367476854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45960.203367476854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45960.203367476854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45960.203367476854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45960.203367476854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45960.203367476854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45960.203367476854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45960.203367476854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45960.203367476854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45960.203367476854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45960.203367476854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45960.203367476854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45960.203367476854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45960.203367476854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45960.203367476854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45960.203367476854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45960.203367476854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45960.203367476854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45960.203367476854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45960.203367476854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45960.203367476854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45960.203367476854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45960.203367476854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45960.203367476854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45960.203367476854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45960.203367476854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45960.203367476854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45960.203367476854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45960.203367476854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45960.203367476854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45960.203367476854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45960.203367476854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45960.203367476854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45960.203367476854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45960.203367476854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45960.203367476854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45960.203367476854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45960.203367476854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45960.203367476854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45960.203367476854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45960.203367476854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ref="G890:G953" ca="1" si="14">IFERROR(NOW()-F890,"-")</f>
        <v>45960.203367476854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45960.203367476854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45960.203367476854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45960.203367476854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45960.203367476854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45960.203367476854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45960.203367476854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45960.203367476854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45960.203367476854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45960.203367476854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45960.203367476854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45960.203367476854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45960.203367476854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45960.203367476854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45960.203367476854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45960.203367476854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45960.203367476854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45960.203367476854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45960.203367476854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45960.203367476854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45960.203367476854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45960.203367476854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45960.203367476854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45960.203367476854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45960.203367476854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45960.203367476854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45960.203367476854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45960.203367476854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45960.203367476854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45960.203367476854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45960.203367476854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45960.203367476854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45960.203367476854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45960.203367476854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45960.203367476854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45960.203367476854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45960.203367476854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45960.203367476854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45960.203367476854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45960.203367476854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45960.203367476854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45960.203367476854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45960.203367476854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45960.203367476854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45960.203367476854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45960.203367476854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45960.203367476854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45960.203367476854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45960.203367476854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45960.203367476854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45960.203367476854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45960.203367476854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45960.203367476854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45960.203367476854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45960.203367476854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45960.203367476854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45960.203367476854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45960.203367476854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45960.203367476854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45960.203367476854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45960.203367476854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45960.203367476854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45960.203367476854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45960.203367476854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ref="G954:G1017" ca="1" si="15">IFERROR(NOW()-F954,"-")</f>
        <v>45960.203367476854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45960.203367476854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45960.203367476854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45960.203367476854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45960.203367476854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45960.203367476854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45960.203367476854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45960.203367476854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45960.203367476854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45960.203367476854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45960.203367476854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45960.203367476854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45960.203367476854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45960.203367476854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45960.203367476854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45960.203367476854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45960.203367476854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45960.203367476854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45960.203367476854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45960.203367476854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45960.203367476854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45960.203367476854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45960.203367476854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45960.203367476854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45960.203367476854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45960.203367476854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45960.203367476854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45960.203367476854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45960.203367476854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45960.203367476854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45960.203367476854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45960.203367476854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45960.203367476854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45960.203367476854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45960.203367476854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45960.203367476854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45960.203367476854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45960.203367476854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45960.203367476854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45960.203367476854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45960.203367476854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45960.203367476854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45960.203367476854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45960.203367476854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45960.203367476854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45960.203367476854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45960.203367476854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45960.203367476854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45960.203367476854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45960.203367476854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45960.203367476854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45960.203367476854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45960.203367476854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45960.203367476854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45960.203367476854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45960.203367476854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45960.203367476854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45960.203367476854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45960.203367476854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45960.203367476854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45960.203367476854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45960.203367476854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45960.203367476854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45960.203367476854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ref="G1018:G1081" ca="1" si="16">IFERROR(NOW()-F1018,"-")</f>
        <v>45960.203367476854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45960.203367476854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45960.203367476854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45960.203367476854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45960.203367476854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45960.203367476854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45960.203367476854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45960.203367476854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45960.203367476854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45960.203367476854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45960.203367476854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45960.203367476854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45960.203367476854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45960.203367476854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45960.203367476854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45960.203367476854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45960.203367476854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45960.203367476854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45960.203367476854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45960.203367476854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45960.203367476854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45960.203367476854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45960.203367476854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45960.203367476854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45960.203367476854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45960.203367476854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45960.203367476854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45960.203367476854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45960.203367476854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45960.203367476854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45960.203367476854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45960.203367476854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45960.203367476854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45960.203367476854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45960.203367476854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45960.203367476854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45960.203367476854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45960.203367476854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45960.203367476854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45960.203367476854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45960.203367476854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45960.203367476854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45960.203367476854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45960.203367476854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45960.203367476854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45960.203367476854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45960.203367476854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45960.203367476854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45960.203367476854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45960.203367476854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45960.203367476854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45960.203367476854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45960.203367476854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45960.203367476854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45960.203367476854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45960.203367476854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45960.203367476854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45960.203367476854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45960.203367476854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45960.203367476854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45960.203367476854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45960.203367476854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45960.203367476854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45960.203367476854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ref="G1082:G1096" ca="1" si="17">IFERROR(NOW()-F1082,"-")</f>
        <v>45960.203367476854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45960.203367476854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45960.203367476854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45960.203367476854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45960.203367476854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45960.203367476854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45960.203367476854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45960.203367476854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45960.203367476854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45960.203367476854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45960.203367476854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45960.203367476854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45960.203367476854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45960.203367476854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45960.203367476854</v>
      </c>
      <c r="H1096" s="22"/>
      <c r="I1096" s="19" t="str">
        <f>IFERROR(VLOOKUP(D1096,DB!A:F,6,0),"")</f>
        <v/>
      </c>
      <c r="J1096" s="18" t="str">
        <f>IFERROR(VLOOKUP(D1096,DB!A:G,7,0),"")</f>
        <v/>
      </c>
      <c r="K1096" s="46"/>
      <c r="L1096" s="23" t="str">
        <f>IFERROR(VLOOKUP(D1096,DB!A:I,9,0),"")</f>
        <v/>
      </c>
    </row>
  </sheetData>
  <dataValidations count="2">
    <dataValidation allowBlank="1" showInputMessage="1" showErrorMessage="1" sqref="E1" xr:uid="{5914219A-CB83-432D-936A-CC0CB6F3982A}"/>
    <dataValidation type="list" allowBlank="1" showInputMessage="1" showErrorMessage="1" sqref="E2:E1096"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0"/>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39113</v>
      </c>
      <c r="B2" s="94" t="str">
        <f>IFERROR(VLOOKUP(D2,DB!A:K,11,0),"")</f>
        <v>R4</v>
      </c>
      <c r="C2" s="97">
        <v>1</v>
      </c>
      <c r="D2" s="94" t="s">
        <v>35092</v>
      </c>
      <c r="E2" s="98" t="s">
        <v>39021</v>
      </c>
      <c r="F2" s="99">
        <v>45703.480717592596</v>
      </c>
      <c r="G2" s="100">
        <f ca="1">IFERROR(NOW()-F2,"")</f>
        <v>256.72264988425741</v>
      </c>
      <c r="H2" s="99">
        <v>45703.474768518521</v>
      </c>
      <c r="I2" s="99" t="str">
        <f>IFERROR(VLOOKUP(D2,DB!A:F,6,0),"")</f>
        <v>SCECO</v>
      </c>
      <c r="J2" s="99" t="str">
        <f>IFERROR(VLOOKUP(D2,DB!A:G,7,0),"")</f>
        <v>Dead</v>
      </c>
      <c r="K2" s="101" t="s">
        <v>39114</v>
      </c>
      <c r="L2" s="94" t="str">
        <f>IFERROR(VLOOKUP(D2,DB!A:I,9,0),"")</f>
        <v>Latis</v>
      </c>
    </row>
    <row r="3" spans="1:16" ht="15" customHeight="1">
      <c r="A3" s="119" t="s">
        <v>39115</v>
      </c>
      <c r="B3" s="119" t="str">
        <f>IFERROR(VLOOKUP(D3,DB!A:K,11,0),"")</f>
        <v>R4</v>
      </c>
      <c r="C3" s="120">
        <v>1</v>
      </c>
      <c r="D3" s="121" t="s">
        <v>37295</v>
      </c>
      <c r="E3" s="98" t="s">
        <v>39021</v>
      </c>
      <c r="F3" s="123">
        <v>45959.994444444441</v>
      </c>
      <c r="G3" s="124">
        <f ca="1">IFERROR(NOW()-F3,"")</f>
        <v>0.20892303241271293</v>
      </c>
      <c r="H3" s="123">
        <v>45959.98940972222</v>
      </c>
      <c r="I3" s="119" t="str">
        <f>IFERROR(VLOOKUP(D3,DB!A:F,6,0),"")</f>
        <v>Generator-SG</v>
      </c>
      <c r="J3" s="119" t="str">
        <f>IFERROR(VLOOKUP(D3,DB!A:G,7,0),"")</f>
        <v>Dead</v>
      </c>
      <c r="K3" s="125" t="s">
        <v>39116</v>
      </c>
      <c r="L3" s="121" t="str">
        <f>IFERROR(VLOOKUP(D3,DB!A:I,9,0),"")</f>
        <v>Latis</v>
      </c>
    </row>
    <row r="4" spans="1:16" ht="15" customHeight="1">
      <c r="A4" s="119" t="s">
        <v>39117</v>
      </c>
      <c r="B4" s="119" t="str">
        <f>IFERROR(VLOOKUP(D4,DB!A:K,11,0),"")</f>
        <v>R4</v>
      </c>
      <c r="C4" s="120">
        <v>3</v>
      </c>
      <c r="D4" s="94" t="s">
        <v>35668</v>
      </c>
      <c r="E4" s="98" t="s">
        <v>39021</v>
      </c>
      <c r="F4" s="123">
        <v>45960.165972222225</v>
      </c>
      <c r="G4" s="124">
        <f ca="1">IFERROR(NOW()-F4,"")</f>
        <v>3.7395254628791008E-2</v>
      </c>
      <c r="H4" s="123">
        <v>45960.148935185185</v>
      </c>
      <c r="I4" s="119" t="str">
        <f>IFERROR(VLOOKUP(D4,DB!A:F,6,0),"")</f>
        <v>Generator-SG</v>
      </c>
      <c r="J4" s="119" t="str">
        <f>IFERROR(VLOOKUP(D4,DB!A:G,7,0),"")</f>
        <v>Vandalized</v>
      </c>
      <c r="K4" s="125" t="s">
        <v>39118</v>
      </c>
      <c r="L4" s="121" t="str">
        <f>IFERROR(VLOOKUP(D4,DB!A:I,9,0),"")</f>
        <v>Latis</v>
      </c>
    </row>
    <row r="5" spans="1:16" ht="15" customHeight="1">
      <c r="A5" s="119"/>
      <c r="B5" s="119" t="str">
        <f>IFERROR(VLOOKUP(D5,DB!A:K,11,0),"")</f>
        <v/>
      </c>
      <c r="C5" s="120"/>
      <c r="D5" s="94"/>
      <c r="E5" s="98"/>
      <c r="F5" s="123"/>
      <c r="G5" s="124">
        <f ca="1">IFERROR(NOW()-F5,"")</f>
        <v>45960.203367476854</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45960.203367476854</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45960.203367476854</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45960.203367476854</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45960.203367476854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45960.203367476854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45960.203367476854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45960.203367476854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45960.203367476854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45960.203367476854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45960.203367476854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45960.203367476854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45960.203367476854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45960.203367476854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45960.203367476854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45960.203367476854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45960.203367476854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45960.203367476854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45960.203367476854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45960.203367476854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45960.203367476854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45960.203367476854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45960.203367476854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45960.203367476854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45960.203367476854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45960.203367476854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45960.203367476854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45960.203367476854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45960.203367476854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45960.203367476854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45960.203367476854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45960.203367476854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45960.203367476854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45960.203367476854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45960.203367476854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45960.203367476854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45960.203367476854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45960.203367476854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45960.203367476854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45960.203367476854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45960.203367476854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45960.203367476854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45960.203367476854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45960.203367476854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45960.203367476854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98"/>
      <c r="F50" s="123"/>
      <c r="G50" s="124">
        <f ca="1">IFERROR(NOW()-F50,"")</f>
        <v>45960.203367476854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45960.203367476854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45960.203367476854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45960.203367476854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45960.203367476854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45960.203367476854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45960.203367476854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45960.203367476854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45960.203367476854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45960.203367476854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45960.203367476854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45960.203367476854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45960.203367476854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45960.203367476854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45960.203367476854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45960.203367476854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45960.203367476854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45960.203367476854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45960.203367476854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45960.203367476854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45960.203367476854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45960.203367476854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45960.203367476854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45960.203367476854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45960.203367476854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45960.203367476854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45960.203367476854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45960.203367476854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45960.203367476854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45960.203367476854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45960.203367476854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45960.203367476854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45960.203367476854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45960.203367476854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45960.203367476854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45960.203367476854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45960.203367476854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45960.203367476854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45960.203367476854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45960.203367476854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45960.203367476854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45960.203367476854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45960.203367476854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45960.203367476854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45960.203367476854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45960.203367476854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45960.203367476854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45960.203367476854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45960.203367476854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45960.203367476854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45960.203367476854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45960.203367476854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45960.203367476854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45960.203367476854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45960.203367476854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45960.203367476854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45960.203367476854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45960.203367476854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45960.203367476854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45960.203367476854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45960.203367476854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45960.203367476854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45960.203367476854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45960.203367476854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45960.203367476854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45960.203367476854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45960.203367476854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45960.203367476854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45960.203367476854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45960.203367476854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45960.203367476854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45960.203367476854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45960.203367476854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45960.203367476854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45960.203367476854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45960.203367476854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45960.203367476854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45960.203367476854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45960.203367476854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45960.203367476854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45960.203367476854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45960.203367476854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45960.203367476854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45960.203367476854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45960.203367476854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45960.203367476854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45960.203367476854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45960.203367476854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45960.203367476854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45960.203367476854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45960.203367476854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45960.203367476854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45960.203367476854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45960.203367476854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45960.203367476854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45960.203367476854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45960.203367476854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45960.203367476854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45960.203367476854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45960.203367476854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45960.203367476854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45960.203367476854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45960.203367476854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45960.203367476854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45960.203367476854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45960.203367476854</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45960.203367476854</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45960.203367476854</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45960.203367476854</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45960.203367476854</v>
      </c>
      <c r="H159" s="123"/>
      <c r="I159" s="119" t="str">
        <f>IFERROR(VLOOKUP(D159,DB!A:F,6,0),"")</f>
        <v/>
      </c>
      <c r="J159" s="119" t="str">
        <f>IFERROR(VLOOKUP(D159,DB!A:G,7,0),"")</f>
        <v/>
      </c>
      <c r="K159" s="125"/>
      <c r="L159" s="121" t="str">
        <f>IFERROR(VLOOKUP(D159,DB!A:I,9,0),"")</f>
        <v/>
      </c>
    </row>
    <row r="160" spans="1:12" ht="15" customHeight="1">
      <c r="A160" s="126"/>
      <c r="B160" s="126" t="str">
        <f>IFERROR(VLOOKUP(D160,DB!A:K,11,0),"")</f>
        <v/>
      </c>
      <c r="C160" s="127"/>
      <c r="D160" s="128"/>
      <c r="E160" s="129"/>
      <c r="F160" s="130"/>
      <c r="G160" s="131">
        <f ca="1">IFERROR(NOW()-F160,"")</f>
        <v>45960.203367476854</v>
      </c>
      <c r="H160" s="130"/>
      <c r="I160" s="126" t="str">
        <f>IFERROR(VLOOKUP(D160,DB!A:F,6,0),"")</f>
        <v/>
      </c>
      <c r="J160" s="126" t="str">
        <f>IFERROR(VLOOKUP(D160,DB!A:G,7,0),"")</f>
        <v/>
      </c>
      <c r="K160" s="132"/>
      <c r="L160" s="128" t="str">
        <f>IFERROR(VLOOKUP(D160,DB!A:I,9,0),"")</f>
        <v/>
      </c>
    </row>
  </sheetData>
  <dataValidations count="2">
    <dataValidation allowBlank="1" showInputMessage="1" showErrorMessage="1" sqref="E1" xr:uid="{A4F81451-56CC-4543-9497-104C4E44EE4B}"/>
    <dataValidation type="list" allowBlank="1" showInputMessage="1" showErrorMessage="1" sqref="E2:E5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8"/>
  <sheetViews>
    <sheetView workbookViewId="0">
      <selection activeCell="D8" sqref="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39119</v>
      </c>
      <c r="B2" s="37" t="str">
        <f>IFERROR(VLOOKUP(D2,DB!A:K,11,0),"")</f>
        <v>R5</v>
      </c>
      <c r="C2" s="37">
        <v>3</v>
      </c>
      <c r="D2" s="118" t="s">
        <v>36011</v>
      </c>
      <c r="E2" s="37" t="s">
        <v>39021</v>
      </c>
      <c r="F2" s="38">
        <v>45891.832060185188</v>
      </c>
      <c r="G2" s="144">
        <f ca="1">IFERROR(NOW()-F2,"")</f>
        <v>68.371307291665289</v>
      </c>
      <c r="H2" s="38">
        <v>45891.790393518517</v>
      </c>
      <c r="I2" s="37" t="str">
        <f>IFERROR(VLOOKUP(D2,DB!A:F,6,0),"")</f>
        <v>Generator-SG</v>
      </c>
      <c r="J2" s="37" t="str">
        <f>IFERROR(VLOOKUP(D2,DB!A:G,7,0),"")</f>
        <v>Vandalized</v>
      </c>
      <c r="K2" s="37" t="s">
        <v>39120</v>
      </c>
      <c r="L2" s="37" t="str">
        <f>IFERROR(VLOOKUP(D2,DB!A:I,9,0),"")</f>
        <v>Latis</v>
      </c>
      <c r="M2" s="117"/>
    </row>
    <row r="3" spans="1:13" ht="30.75">
      <c r="A3" s="37" t="s">
        <v>39121</v>
      </c>
      <c r="B3" s="37" t="str">
        <f>IFERROR(VLOOKUP(D3,DB!A:K,11,0),"")</f>
        <v>R5</v>
      </c>
      <c r="C3" s="37">
        <v>1</v>
      </c>
      <c r="D3" s="37" t="s">
        <v>33268</v>
      </c>
      <c r="E3" s="37" t="s">
        <v>39104</v>
      </c>
      <c r="F3" s="38">
        <v>45926.188877314817</v>
      </c>
      <c r="G3" s="144">
        <f t="shared" ref="G3" ca="1" si="0">IFERROR(NOW()-F3,"")</f>
        <v>34.014490162036964</v>
      </c>
      <c r="H3" s="38">
        <v>45926.158159722225</v>
      </c>
      <c r="I3" s="37" t="str">
        <f>IFERROR(VLOOKUP(D3,DB!A:F,6,0),"")</f>
        <v>SCECO</v>
      </c>
      <c r="J3" s="37" t="str">
        <f>IFERROR(VLOOKUP(D3,DB!A:G,7,0),"")</f>
        <v>Good</v>
      </c>
      <c r="K3" s="37" t="s">
        <v>39122</v>
      </c>
      <c r="L3" s="37" t="str">
        <f>IFERROR(VLOOKUP(D3,DB!A:I,9,0),"")</f>
        <v>Latis</v>
      </c>
      <c r="M3" s="117"/>
    </row>
    <row r="4" spans="1:13" ht="48" customHeight="1">
      <c r="A4" s="152" t="s">
        <v>39123</v>
      </c>
      <c r="B4" s="152" t="str">
        <f>IFERROR(VLOOKUP(D4,DB!A:K,11,0),"")</f>
        <v>R5</v>
      </c>
      <c r="C4" s="152">
        <v>1</v>
      </c>
      <c r="D4" s="152" t="s">
        <v>34758</v>
      </c>
      <c r="E4" s="152" t="s">
        <v>39104</v>
      </c>
      <c r="F4" s="153">
        <v>45948.661111111112</v>
      </c>
      <c r="G4" s="154">
        <f ca="1">IFERROR(NOW()-F4,"")</f>
        <v>11.542256365741196</v>
      </c>
      <c r="H4" s="153">
        <v>45948.661111111112</v>
      </c>
      <c r="I4" s="152" t="str">
        <f>IFERROR(VLOOKUP(D4,DB!A:F,6,0),"")</f>
        <v>SCECO</v>
      </c>
      <c r="J4" s="152" t="str">
        <f>IFERROR(VLOOKUP(D4,DB!A:G,7,0),"")</f>
        <v>Dead</v>
      </c>
      <c r="K4" s="152" t="s">
        <v>39124</v>
      </c>
      <c r="L4" s="152" t="str">
        <f>IFERROR(VLOOKUP(D4,DB!A:I,9,0),"")</f>
        <v>Latis</v>
      </c>
    </row>
    <row r="5" spans="1:13" ht="15">
      <c r="A5" s="152"/>
      <c r="B5" s="152" t="str">
        <f>IFERROR(VLOOKUP(D5,DB!A:K,11,0),"")</f>
        <v/>
      </c>
      <c r="C5" s="152"/>
      <c r="D5" s="152"/>
      <c r="E5" s="152"/>
      <c r="F5" s="153"/>
      <c r="G5" s="154">
        <f ca="1">IFERROR(NOW()-F5,"")</f>
        <v>45960.203367476854</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45960.203367476854</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45960.203367476854</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45960.203367476854</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45960.203367476854</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45960.203367476854</v>
      </c>
      <c r="H10" s="153"/>
      <c r="I10" s="152" t="str">
        <f>IFERROR(VLOOKUP(D10,DB!A:F,6,0),"")</f>
        <v/>
      </c>
      <c r="J10" s="152" t="str">
        <f>IFERROR(VLOOKUP(D10,DB!A:G,7,0),"")</f>
        <v/>
      </c>
      <c r="K10" s="152"/>
      <c r="L10" s="152" t="str">
        <f>IFERROR(VLOOKUP(D10,DB!A:I,9,0),"")</f>
        <v/>
      </c>
    </row>
    <row r="11" spans="1:13" ht="15">
      <c r="A11" s="152"/>
      <c r="B11" s="152" t="str">
        <f>IFERROR(VLOOKUP(D11,DB!A:K,11,0),"")</f>
        <v/>
      </c>
      <c r="C11" s="152"/>
      <c r="D11"/>
      <c r="E11" s="152"/>
      <c r="F11" s="153"/>
      <c r="G11" s="154">
        <f ca="1">IFERROR(NOW()-F11,"")</f>
        <v>45960.203367476854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45960.203367476854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45960.203367476854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45960.203367476854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45960.203367476854</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45960.203367476854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45960.203367476854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45960.203367476854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45960.203367476854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45960.203367476854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45960.203367476854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45960.203367476854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45960.203367476854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45960.203367476854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45960.203367476854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45960.203367476854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45960.203367476854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45960.203367476854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45960.203367476854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45960.203367476854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45960.203367476854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45960.203367476854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45960.203367476854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45960.203367476854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45960.203367476854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45960.203367476854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45960.203367476854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45960.203367476854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45960.203367476854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45960.203367476854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45960.203367476854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45960.203367476854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45960.203367476854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45960.203367476854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45960.203367476854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45960.203367476854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45960.203367476854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45960.203367476854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45960.203367476854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45960.203367476854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45960.203367476854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45960.203367476854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45960.203367476854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45960.203367476854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45960.203367476854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45960.203367476854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45960.203367476854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45960.203367476854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45960.203367476854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45960.203367476854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45960.203367476854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45960.203367476854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45960.203367476854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45960.203367476854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45960.203367476854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45960.203367476854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45960.203367476854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45960.203367476854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45960.203367476854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45960.203367476854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45960.203367476854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45960.203367476854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45960.203367476854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45960.203367476854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45960.203367476854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45960.203367476854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45960.203367476854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45960.203367476854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45960.203367476854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45960.203367476854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45960.203367476854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45960.203367476854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45960.203367476854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45960.203367476854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45960.203367476854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45960.203367476854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45960.203367476854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45960.203367476854</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45960.203367476854</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45960.203367476854</v>
      </c>
      <c r="H90" s="153"/>
      <c r="I90" s="152" t="str">
        <f>IFERROR(VLOOKUP(D90,DB!A:F,6,0),"")</f>
        <v/>
      </c>
      <c r="J90" s="152" t="str">
        <f>IFERROR(VLOOKUP(D90,DB!A:G,7,0),"")</f>
        <v/>
      </c>
      <c r="K90" s="152"/>
      <c r="L90" s="152" t="str">
        <f>IFERROR(VLOOKUP(D90,DB!A:I,9,0),"")</f>
        <v/>
      </c>
    </row>
    <row r="91" spans="1:12" ht="15">
      <c r="A91" s="158"/>
      <c r="B91" s="158" t="str">
        <f>IFERROR(VLOOKUP(D91,DB!A:K,11,0),"")</f>
        <v/>
      </c>
      <c r="C91" s="158"/>
      <c r="D91" s="158"/>
      <c r="E91" s="158"/>
      <c r="F91" s="159"/>
      <c r="G91" s="160">
        <f ca="1">IFERROR(NOW()-F91,"")</f>
        <v>45960.203367476854</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45960.203367476854</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45960.203367476854</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45960.203367476854</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45960.203367476854</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45960.203367476854</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45960.203367476854</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45960.203367476854</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45960.203367476854</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45960.203367476854</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45960.203367476854</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45960.203367476854</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45960.203367476854</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45960.203367476854</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45960.203367476854</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45960.203367476854</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45960.203367476854</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45960.203367476854</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45960.203367476854</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45960.203367476854</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45960.203367476854</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45960.203367476854</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45960.203367476854</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45960.203367476854</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45960.203367476854</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45960.203367476854</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45960.203367476854</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45960.203367476854</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45960.203367476854</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45960.203367476854</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45960.203367476854</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45960.203367476854</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45960.203367476854</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45960.203367476854</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45960.203367476854</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45960.203367476854</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45960.203367476854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45960.203367476854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45960.203367476854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45960.203367476854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45960.203367476854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45960.203367476854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45960.203367476854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45960.203367476854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45960.203367476854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45960.203367476854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45960.203367476854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45960.203367476854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45960.203367476854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45960.203367476854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45960.203367476854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45960.203367476854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45960.203367476854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45960.203367476854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45960.203367476854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45960.203367476854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45960.203367476854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45960.203367476854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45960.203367476854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45960.203367476854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45960.203367476854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45960.203367476854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45960.203367476854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45960.203367476854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45960.203367476854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45960.203367476854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45960.203367476854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45960.203367476854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45960.203367476854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45960.203367476854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45960.203367476854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45960.203367476854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45960.203367476854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45960.203367476854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45960.203367476854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45960.203367476854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45960.203367476854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45960.203367476854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45960.203367476854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45960.203367476854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45960.203367476854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45960.203367476854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45960.203367476854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45960.203367476854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45960.203367476854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45960.203367476854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45960.203367476854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45960.203367476854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45960.203367476854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45960.203367476854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45960.203367476854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45960.203367476854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45960.203367476854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45960.203367476854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45960.203367476854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45960.203367476854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45960.203367476854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45960.203367476854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45960.203367476854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45960.203367476854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45960.203367476854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45960.203367476854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45960.203367476854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45960.203367476854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45960.203367476854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45960.203367476854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45960.203367476854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45960.203367476854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45960.203367476854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45960.203367476854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45960.203367476854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45960.203367476854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45960.203367476854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45960.203367476854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45960.203367476854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45960.203367476854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45960.203367476854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45960.203367476854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45960.203367476854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45960.203367476854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45960.203367476854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45960.203367476854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45960.203367476854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45960.203367476854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45960.203367476854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45960.203367476854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45960.203367476854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45960.203367476854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45960.203367476854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45960.203367476854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45960.203367476854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45960.203367476854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45960.203367476854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45960.203367476854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45960.203367476854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45960.203367476854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45960.203367476854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45960.203367476854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45960.203367476854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45960.203367476854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45960.203367476854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45960.203367476854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45960.203367476854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45960.203367476854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45960.203367476854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45960.203367476854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45960.203367476854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45960.203367476854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45960.203367476854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45960.203367476854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45960.203367476854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45960.203367476854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45960.203367476854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45960.203367476854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45960.203367476854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45960.203367476854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45960.203367476854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45960.203367476854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45960.203367476854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45960.203367476854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45960.203367476854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45960.203367476854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45960.203367476854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45960.203367476854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45960.203367476854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45960.203367476854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45960.203367476854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45960.203367476854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45960.203367476854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45960.203367476854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45960.203367476854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45960.203367476854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45960.203367476854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45960.203367476854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45960.203367476854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45960.203367476854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45960.203367476854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45960.203367476854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45960.203367476854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45960.203367476854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45960.203367476854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45960.203367476854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45960.203367476854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45960.203367476854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45960.203367476854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45960.203367476854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45960.203367476854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45960.203367476854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45960.203367476854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45960.203367476854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45960.203367476854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45960.203367476854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45960.203367476854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45960.203367476854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45960.203367476854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45960.203367476854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45960.203367476854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45960.203367476854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45960.203367476854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45960.203367476854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45960.203367476854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45960.203367476854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45960.203367476854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45960.203367476854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45960.203367476854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45960.203367476854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45960.203367476854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45960.203367476854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45960.203367476854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45960.203367476854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45960.203367476854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45960.203367476854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45960.203367476854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45960.203367476854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45960.203367476854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45960.203367476854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45960.203367476854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45960.203367476854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45960.203367476854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45960.203367476854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45960.203367476854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45960.203367476854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45960.203367476854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45960.203367476854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45960.203367476854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45960.203367476854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45960.203367476854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45960.203367476854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45960.203367476854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45960.203367476854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45960.203367476854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45960.203367476854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45960.203367476854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45960.203367476854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45960.203367476854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45960.203367476854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45960.203367476854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45960.203367476854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45960.203367476854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45960.203367476854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45960.203367476854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45960.203367476854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45960.203367476854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45960.203367476854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45960.203367476854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45960.203367476854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45960.203367476854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45960.203367476854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45960.203367476854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45960.203367476854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45960.203367476854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45960.203367476854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45960.203367476854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45960.203367476854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45960.203367476854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45960.203367476854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45960.203367476854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45960.203367476854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45960.203367476854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45960.203367476854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45960.203367476854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45960.203367476854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45960.203367476854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45960.203367476854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45960.203367476854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45960.203367476854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45960.203367476854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45960.203367476854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45960.203367476854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45960.203367476854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45960.203367476854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45960.203367476854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45960.203367476854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45960.203367476854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45960.203367476854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45960.203367476854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45960.203367476854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45960.203367476854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45960.203367476854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45960.203367476854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45960.203367476854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45960.203367476854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45960.203367476854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45960.203367476854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45960.203367476854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45960.203367476854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45960.203367476854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45960.203367476854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45960.203367476854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45960.203367476854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45960.203367476854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45960.203367476854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45960.203367476854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45960.203367476854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45960.203367476854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45960.203367476854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45960.203367476854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45960.203367476854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45960.203367476854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45960.203367476854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45960.203367476854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45960.203367476854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45960.203367476854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45960.203367476854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45960.203367476854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45960.203367476854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45960.203367476854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45960.203367476854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45960.203367476854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45960.203367476854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45960.203367476854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45960.203367476854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45960.203367476854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45960.203367476854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45960.203367476854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45960.203367476854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45960.203367476854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45960.203367476854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45960.203367476854</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45960.203367476854</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45960.203367476854</v>
      </c>
      <c r="H411" s="159"/>
      <c r="I411" s="158" t="str">
        <f>IFERROR(VLOOKUP(D411,DB!A:F,6,0),"")</f>
        <v/>
      </c>
      <c r="J411" s="158" t="str">
        <f>IFERROR(VLOOKUP(D411,DB!A:G,7,0),"")</f>
        <v/>
      </c>
      <c r="K411" s="158"/>
      <c r="L411" s="158" t="str">
        <f>IFERROR(VLOOKUP(D411,DB!A:I,9,0),"")</f>
        <v/>
      </c>
    </row>
    <row r="412" spans="1:12" ht="15"/>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21" ht="15"/>
    <row r="522" ht="15"/>
    <row r="524" ht="15"/>
    <row r="525" ht="15"/>
    <row r="526" ht="15"/>
    <row r="527" ht="15"/>
    <row r="529" ht="15"/>
    <row r="530" ht="15"/>
    <row r="537" ht="15"/>
    <row r="538" ht="15"/>
    <row r="539" ht="15"/>
    <row r="540" ht="15"/>
    <row r="541" ht="15"/>
    <row r="542" ht="15"/>
    <row r="545" ht="15"/>
    <row r="546" ht="15"/>
    <row r="547" ht="15"/>
    <row r="548" ht="15"/>
    <row r="549" ht="15"/>
    <row r="550" ht="15"/>
    <row r="551" ht="15"/>
    <row r="552" ht="15"/>
    <row r="553" ht="15"/>
    <row r="554" ht="15"/>
    <row r="555" ht="15"/>
    <row r="556"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2" ht="15"/>
    <row r="613" ht="15"/>
    <row r="650" ht="15"/>
    <row r="651" ht="15"/>
    <row r="652" ht="15"/>
    <row r="653" ht="15"/>
    <row r="654" ht="15"/>
    <row r="655" ht="15"/>
    <row r="656" ht="15"/>
    <row r="657" ht="15"/>
    <row r="658" ht="15"/>
    <row r="659"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40" ht="15"/>
    <row r="741" ht="15"/>
    <row r="742" ht="15"/>
    <row r="744" ht="15"/>
    <row r="745"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8" ht="15"/>
    <row r="779" ht="15"/>
    <row r="949" ht="15"/>
    <row r="950" ht="15"/>
    <row r="951" ht="15"/>
    <row r="952" ht="15"/>
    <row r="953" ht="15"/>
    <row r="954" ht="15"/>
    <row r="960" ht="15"/>
    <row r="961" ht="15"/>
    <row r="962" ht="15"/>
    <row r="963" ht="15"/>
    <row r="964" ht="15"/>
    <row r="965" ht="15"/>
    <row r="966"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7" ht="15"/>
    <row r="1018" ht="15"/>
    <row r="1024" ht="15"/>
    <row r="1025" ht="15"/>
    <row r="1027" ht="15"/>
    <row r="1028" ht="15"/>
    <row r="1029" ht="15"/>
    <row r="1030" ht="15"/>
    <row r="1031" ht="15"/>
    <row r="1032" ht="15"/>
    <row r="1033" ht="15"/>
    <row r="1035" ht="15"/>
    <row r="1036" ht="15"/>
    <row r="1037"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6" ht="15"/>
    <row r="1107" ht="15"/>
    <row r="1108" ht="15"/>
    <row r="1109" ht="15"/>
    <row r="1110" ht="15"/>
    <row r="1111" ht="15"/>
    <row r="1112" ht="15"/>
    <row r="1113" ht="15"/>
    <row r="1114" ht="15"/>
    <row r="1115" ht="15"/>
    <row r="1116" ht="15"/>
    <row r="1117" ht="15"/>
    <row r="1118" ht="15"/>
    <row r="1119" ht="15"/>
    <row r="1121" ht="15"/>
    <row r="1122" ht="15"/>
    <row r="1123" ht="15"/>
    <row r="1124" ht="15"/>
    <row r="1125" ht="15"/>
    <row r="1126" ht="15"/>
    <row r="1127" ht="15"/>
    <row r="1128" ht="15"/>
    <row r="1129" ht="15"/>
    <row r="1130" ht="15"/>
    <row r="1131" ht="15"/>
    <row r="1132" ht="15"/>
    <row r="1135" ht="15"/>
    <row r="1136" ht="15"/>
    <row r="1137" ht="15"/>
    <row r="1138" ht="15"/>
    <row r="1139" ht="15"/>
    <row r="1140" ht="15"/>
    <row r="1141" ht="15"/>
    <row r="1143" ht="15"/>
    <row r="1144" ht="15"/>
    <row r="1145" ht="15"/>
    <row r="1146" ht="15"/>
    <row r="1147" ht="15"/>
    <row r="1148" ht="15"/>
    <row r="1149" ht="15"/>
    <row r="1150" ht="15"/>
    <row r="1151" ht="15"/>
    <row r="1152" ht="15"/>
    <row r="1153" ht="15"/>
    <row r="1155" ht="15"/>
    <row r="1156" ht="15"/>
    <row r="1157" ht="15"/>
    <row r="1158" ht="15"/>
    <row r="1159" ht="15"/>
    <row r="1160" ht="15"/>
    <row r="1161" ht="15"/>
    <row r="1162" ht="15"/>
    <row r="1163" ht="15"/>
    <row r="1164" ht="15"/>
    <row r="1172" ht="15"/>
    <row r="1173" ht="15"/>
    <row r="1176" ht="15"/>
    <row r="1177" ht="15"/>
    <row r="1178" ht="15"/>
    <row r="1179" ht="15"/>
    <row r="1180" ht="15"/>
    <row r="1181" ht="15"/>
    <row r="1182" ht="15"/>
    <row r="1183" ht="15"/>
    <row r="1186" ht="15"/>
    <row r="1187" ht="15"/>
    <row r="1188" ht="15"/>
    <row r="1189" ht="15"/>
    <row r="1190" ht="15"/>
    <row r="1191" ht="15"/>
    <row r="1192" ht="15"/>
    <row r="1193" ht="15"/>
    <row r="1194" ht="15"/>
    <row r="1195" ht="15"/>
    <row r="1196" ht="15"/>
    <row r="1197" ht="15"/>
    <row r="1199" ht="15"/>
    <row r="1200" ht="15"/>
    <row r="1201" ht="15"/>
    <row r="1204" ht="15"/>
    <row r="1206" ht="15"/>
    <row r="1208" ht="15"/>
    <row r="1211" ht="15"/>
    <row r="1212" ht="15"/>
    <row r="1213" ht="15"/>
    <row r="1215" ht="15"/>
    <row r="1217" ht="15"/>
    <row r="1218" ht="15"/>
    <row r="1219" ht="15"/>
    <row r="1220" ht="15"/>
    <row r="1221" ht="15"/>
    <row r="1223" ht="15"/>
    <row r="1224" ht="15"/>
    <row r="1225" ht="15"/>
    <row r="1226" ht="15"/>
    <row r="1228" ht="15"/>
    <row r="1230" ht="15"/>
    <row r="1231" ht="15"/>
    <row r="1233" ht="15"/>
    <row r="1234" ht="15"/>
    <row r="1235" ht="15"/>
    <row r="1236" ht="15"/>
    <row r="1238" ht="15"/>
    <row r="1240" ht="15"/>
    <row r="1241" ht="15"/>
    <row r="1242" ht="15"/>
    <row r="1243" ht="15"/>
    <row r="1245" ht="15"/>
    <row r="1246" ht="15"/>
    <row r="1247" ht="15"/>
    <row r="1248" ht="15"/>
    <row r="1249" ht="15"/>
    <row r="1250" ht="15"/>
    <row r="1251" ht="15"/>
    <row r="1254" ht="15"/>
    <row r="1256" ht="15"/>
    <row r="1257" ht="15"/>
    <row r="1258" ht="15"/>
    <row r="1259" ht="15"/>
    <row r="1260" ht="15"/>
    <row r="1261" ht="15"/>
    <row r="1262" ht="15"/>
    <row r="1263" ht="15"/>
    <row r="1266" ht="15"/>
    <row r="1267" ht="15"/>
    <row r="1269" ht="15"/>
    <row r="1271" ht="15"/>
    <row r="1272" ht="15"/>
    <row r="1273" ht="15"/>
    <row r="1274" ht="15"/>
    <row r="1275" ht="15"/>
    <row r="1279" ht="15"/>
    <row r="1280" ht="15"/>
    <row r="1282" ht="15"/>
    <row r="1283" ht="15"/>
    <row r="1286" ht="15"/>
    <row r="1287" ht="15"/>
    <row r="1291" ht="15"/>
    <row r="1298" ht="15"/>
  </sheetData>
  <dataValidations count="2">
    <dataValidation allowBlank="1" showInputMessage="1" showErrorMessage="1" sqref="E1" xr:uid="{920C6338-E771-4DAE-8C89-92A9093EA4DE}"/>
    <dataValidation type="list" allowBlank="1" showInputMessage="1" showErrorMessage="1" sqref="E2:E41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63"/>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72"/>
      <c r="E2" s="106"/>
      <c r="F2" s="107"/>
      <c r="G2" s="77">
        <f ca="1">IFERROR(NOW()-F2,"-")</f>
        <v>45960.203367476854</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71"/>
      <c r="E3" s="106"/>
      <c r="F3" s="107"/>
      <c r="G3" s="77">
        <f ca="1">IFERROR(NOW()-F3,"-")</f>
        <v>45960.203367476854</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45960.203367476854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45960.203367476854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45960.203367476854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45960.203367476854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45960.203367476854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45960.203367476854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45960.203367476854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45960.203367476854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45960.203367476854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45960.203367476854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45960.203367476854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45960.203367476854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45960.203367476854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45960.203367476854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45960.203367476854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45960.203367476854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45960.203367476854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45960.203367476854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45960.203367476854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45960.203367476854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45960.203367476854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45960.203367476854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45960.203367476854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45960.203367476854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45960.203367476854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45960.203367476854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45960.203367476854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45960.203367476854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45960.203367476854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45960.203367476854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45960.203367476854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45960.203367476854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45960.203367476854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45960.203367476854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45960.203367476854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45960.203367476854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45960.203367476854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45960.203367476854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45960.203367476854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45960.203367476854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45960.203367476854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45960.203367476854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45960.203367476854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45960.203367476854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45960.203367476854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45960.203367476854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45960.203367476854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45960.203367476854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45960.203367476854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45960.203367476854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45960.203367476854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45960.203367476854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45960.203367476854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45960.203367476854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45960.203367476854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45960.203367476854</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45960.203367476854</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45960.203367476854</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45960.203367476854</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45960.203367476854</v>
      </c>
      <c r="H63" s="107"/>
      <c r="I63" s="103" t="str">
        <f>IFERROR(VLOOKUP(D63,DB!A:F,6,0),"")</f>
        <v/>
      </c>
      <c r="J63" s="102" t="str">
        <f>IFERROR(VLOOKUP(D63,DB!A:G,7,0),"")</f>
        <v/>
      </c>
      <c r="K63" s="108"/>
      <c r="L63" s="109" t="str">
        <f>IFERROR(VLOOKUP(D63,DB!A:I,9,0),"")</f>
        <v/>
      </c>
    </row>
  </sheetData>
  <dataValidations count="2">
    <dataValidation allowBlank="1" showInputMessage="1" showErrorMessage="1" sqref="E1" xr:uid="{380493DB-286A-4683-AF55-C78F04945A49}"/>
    <dataValidation type="list" allowBlank="1" showInputMessage="1" showErrorMessage="1" sqref="E2:E6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2025-10-30T01:53:35Z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